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2120" windowHeight="9120" tabRatio="832" activeTab="0"/>
  </bookViews>
  <sheets>
    <sheet name="Доска Брус ест.влажн." sheetId="1" r:id="rId1"/>
    <sheet name="Сухой, строг. брусок" sheetId="2" r:id="rId2"/>
    <sheet name="Вагонка-хвойная" sheetId="3" r:id="rId3"/>
    <sheet name="Полы" sheetId="4" r:id="rId4"/>
    <sheet name=" Блок-Хаус, Имитация, Фальцовка" sheetId="5" r:id="rId5"/>
    <sheet name="Вагонка ОСИНА ЛИПА" sheetId="6" r:id="rId6"/>
    <sheet name="Полок в баню Осина+Липа+абаш" sheetId="7" r:id="rId7"/>
    <sheet name="Погонаж" sheetId="8" r:id="rId8"/>
    <sheet name="Мебельный щит" sheetId="9" r:id="rId9"/>
    <sheet name="ВСЕ ДЛЯ ЛЕСТНИЦ" sheetId="10" r:id="rId10"/>
    <sheet name="ФАНЕРА ОСП ДВП" sheetId="11" r:id="rId11"/>
    <sheet name="УТЕПЛИТЕЛЬ" sheetId="12" r:id="rId12"/>
    <sheet name="ДВЕРИ (хвоя, липа)" sheetId="13" r:id="rId13"/>
    <sheet name="Джут, Льноватин, Канат" sheetId="14" r:id="rId14"/>
    <sheet name="ИЗДЕЛИЯ для бани и дачи" sheetId="15" r:id="rId15"/>
    <sheet name="АНТИСЕПТИКИ" sheetId="16" r:id="rId16"/>
  </sheets>
  <definedNames/>
  <calcPr fullCalcOnLoad="1" refMode="R1C1"/>
</workbook>
</file>

<file path=xl/comments1.xml><?xml version="1.0" encoding="utf-8"?>
<comments xmlns="http://schemas.openxmlformats.org/spreadsheetml/2006/main">
  <authors>
    <author>BAZA2</author>
  </authors>
  <commentList>
    <comment ref="O21" authorId="0">
      <text>
        <r>
          <rPr>
            <b/>
            <sz val="8"/>
            <rFont val="Tahoma"/>
            <family val="2"/>
          </rPr>
          <t>BAZA2: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<sst xmlns="http://schemas.openxmlformats.org/spreadsheetml/2006/main" count="1906" uniqueCount="1187">
  <si>
    <t xml:space="preserve">на </t>
  </si>
  <si>
    <t>шир</t>
  </si>
  <si>
    <t>шт</t>
  </si>
  <si>
    <t>м3</t>
  </si>
  <si>
    <t>Цена</t>
  </si>
  <si>
    <t>Размеры</t>
  </si>
  <si>
    <t>тол</t>
  </si>
  <si>
    <t>г.Иваново, ул. Станкостроителей 3а.</t>
  </si>
  <si>
    <t>А</t>
  </si>
  <si>
    <t>В</t>
  </si>
  <si>
    <t>м2</t>
  </si>
  <si>
    <t>Сорт</t>
  </si>
  <si>
    <t>Шир.</t>
  </si>
  <si>
    <t>Дл.</t>
  </si>
  <si>
    <t>Код</t>
  </si>
  <si>
    <t>Тол</t>
  </si>
  <si>
    <t>шт.в</t>
  </si>
  <si>
    <t>м2 в</t>
  </si>
  <si>
    <t>Пл.</t>
  </si>
  <si>
    <t>Влаж</t>
  </si>
  <si>
    <t>%</t>
  </si>
  <si>
    <t>А-В</t>
  </si>
  <si>
    <t>12%</t>
  </si>
  <si>
    <t>15%</t>
  </si>
  <si>
    <t>1-м</t>
  </si>
  <si>
    <t>12%+(-)3%</t>
  </si>
  <si>
    <t>Э</t>
  </si>
  <si>
    <t>ПОЛОК</t>
  </si>
  <si>
    <t>Полок - ЛИПА</t>
  </si>
  <si>
    <t xml:space="preserve">ПОЛОВАЯ РЕЙКА    </t>
  </si>
  <si>
    <t>Кострома</t>
  </si>
  <si>
    <t>вологда</t>
  </si>
  <si>
    <t xml:space="preserve">        Заглушка, Пробка, Шкант</t>
  </si>
  <si>
    <t xml:space="preserve">            Сорт -А, 40х300х800, хв.</t>
  </si>
  <si>
    <t xml:space="preserve">            Сорт -А, 40х300х900, хв.</t>
  </si>
  <si>
    <t xml:space="preserve">            Сорт-А, 40х300х1000, хв.</t>
  </si>
  <si>
    <t xml:space="preserve">            Сорт-А, 40х300х1100, хв.</t>
  </si>
  <si>
    <t xml:space="preserve">            Сорт-А, 40х300х1200, хв.</t>
  </si>
  <si>
    <t xml:space="preserve">            Сорт-А, 40х300х1300, хв.</t>
  </si>
  <si>
    <t xml:space="preserve">            Сорт-А, 40х300х1400, хв.</t>
  </si>
  <si>
    <t xml:space="preserve">            Сорт-А, 40х300х1500, хв.</t>
  </si>
  <si>
    <t xml:space="preserve">            Сорт-А, 40х300х1600, хв.</t>
  </si>
  <si>
    <t xml:space="preserve">            Сорт-А, 40х300х1700, хв.</t>
  </si>
  <si>
    <t xml:space="preserve">            Сорт-А, 40х300х1800, хв.</t>
  </si>
  <si>
    <t xml:space="preserve">            Сорт-А, 40х300х2000, хв.</t>
  </si>
  <si>
    <t xml:space="preserve">            Сорт-В, 40х300х1000, хв.</t>
  </si>
  <si>
    <t xml:space="preserve">            Сорт-В, 40х300х1100, хв.</t>
  </si>
  <si>
    <t xml:space="preserve">            Сорт-В, 40х300х1200, хв.</t>
  </si>
  <si>
    <t xml:space="preserve">            Сорт-В, 40х300х1300, хв.</t>
  </si>
  <si>
    <t xml:space="preserve">            Сорт-В, 40х300х1400, хв.</t>
  </si>
  <si>
    <t xml:space="preserve">            Сорт-В, 40х300х1500, хв.</t>
  </si>
  <si>
    <t xml:space="preserve">            Сорт-В, 40х300х1600, хв.</t>
  </si>
  <si>
    <t xml:space="preserve">            Сорт-В, 40х300х1700, хв.</t>
  </si>
  <si>
    <t xml:space="preserve">            Сорт-В, 40х300х1800, хв.</t>
  </si>
  <si>
    <t xml:space="preserve">            Сорт-В, 40х300х2000, хв.</t>
  </si>
  <si>
    <t xml:space="preserve">        Элементы</t>
  </si>
  <si>
    <t xml:space="preserve">            Площадка к шару  120х120</t>
  </si>
  <si>
    <t xml:space="preserve">            Площадка к шару  140х140</t>
  </si>
  <si>
    <t xml:space="preserve">            Шар 100мм</t>
  </si>
  <si>
    <t xml:space="preserve">            Шар 80мм</t>
  </si>
  <si>
    <t>М.Ш. "А"</t>
  </si>
  <si>
    <t>Арханг.</t>
  </si>
  <si>
    <t>ФАЛЬЦОВКА (хвоя)</t>
  </si>
  <si>
    <t>ИП Капитонов А.Б.</t>
  </si>
  <si>
    <t>АБ</t>
  </si>
  <si>
    <t>кострома</t>
  </si>
  <si>
    <t>АВ</t>
  </si>
  <si>
    <t>Зажжены юбилейные свечи -</t>
  </si>
  <si>
    <t>Поздравляем тебя, юбиляр!</t>
  </si>
  <si>
    <t>В этот памятный, праздничный вечер</t>
  </si>
  <si>
    <t>Этот торт мы несем тебе в дар.</t>
  </si>
  <si>
    <t>Пусть в темноте и тишине</t>
  </si>
  <si>
    <t>Слова найдут к тебе дорогу...</t>
  </si>
  <si>
    <t>Позволь-ка в праздник пожелать -</t>
  </si>
  <si>
    <t>Здоровья снова пожелаем,</t>
  </si>
  <si>
    <t>И снова скажем юбиляру</t>
  </si>
  <si>
    <t>Чтоб в пути ждала удача,</t>
  </si>
  <si>
    <t>И радостным был каждый вечер,</t>
  </si>
  <si>
    <t>ВАГОНКА ОСИНА</t>
  </si>
  <si>
    <t>ИП Капитонов АБ</t>
  </si>
  <si>
    <t>ПОЛОК-ОСИНА (УЗКИЙ, ширина 55мм)</t>
  </si>
  <si>
    <t>Полок - ОСИНА (ШИРОКИЙ, ширина 95мм)</t>
  </si>
  <si>
    <t>Полок - АБАШ - редкая порода африканского дерева (при нагреве не обжигает тело)</t>
  </si>
  <si>
    <t xml:space="preserve">        Форточки (ЛИПА)</t>
  </si>
  <si>
    <t>дл</t>
  </si>
  <si>
    <t xml:space="preserve">            1 сорт</t>
  </si>
  <si>
    <t xml:space="preserve">                600х2000 1сорт Дверь хвоя (павино)</t>
  </si>
  <si>
    <t xml:space="preserve">                700х2000 1сорт Дверь хвоя (павино)</t>
  </si>
  <si>
    <t xml:space="preserve">                800х2000 1сорт Дверь хвоя (павино)</t>
  </si>
  <si>
    <t xml:space="preserve">                900х2000 1сорт Дверь хвоя (павино)</t>
  </si>
  <si>
    <t xml:space="preserve">            2 сорт</t>
  </si>
  <si>
    <t xml:space="preserve">                600х2000 2сорт Дверь хвоя (павино)</t>
  </si>
  <si>
    <t xml:space="preserve">                700х2000 2сорт Дверь хвоя (павино)</t>
  </si>
  <si>
    <t xml:space="preserve">                800х2000 2сорт Дверь хвоя (павино)</t>
  </si>
  <si>
    <t xml:space="preserve">                900х2000 2сорт Дверь хвоя (павино)</t>
  </si>
  <si>
    <t xml:space="preserve">            3 сорт</t>
  </si>
  <si>
    <t xml:space="preserve">                700х2000 3сорт Дверь хвоя (павино)</t>
  </si>
  <si>
    <t xml:space="preserve">                800х2000 3сорт Дверь хвоя (павино)</t>
  </si>
  <si>
    <t xml:space="preserve">                900х2000 3сорт Дверь хвоя (павино)</t>
  </si>
  <si>
    <t xml:space="preserve">                 №1, 50х50х.900</t>
  </si>
  <si>
    <t xml:space="preserve">                 №1А, 50х50х.900</t>
  </si>
  <si>
    <t xml:space="preserve">                 №4, 50х50х.900</t>
  </si>
  <si>
    <t xml:space="preserve">                 №6, 50х50х.900</t>
  </si>
  <si>
    <t xml:space="preserve">                 №8, 50х50х.900</t>
  </si>
  <si>
    <t xml:space="preserve">                 №9, 50х50х.900</t>
  </si>
  <si>
    <t xml:space="preserve">                №14, 50х50х.900</t>
  </si>
  <si>
    <t xml:space="preserve">                 №1, 60х60х900</t>
  </si>
  <si>
    <t xml:space="preserve">                 №1А, 60х60х900</t>
  </si>
  <si>
    <t xml:space="preserve">                 №4, 60х60х900</t>
  </si>
  <si>
    <t xml:space="preserve">                 №6, 60х60х900</t>
  </si>
  <si>
    <t xml:space="preserve">                 №8, 60х60х900</t>
  </si>
  <si>
    <t xml:space="preserve">                 №9, 60х60х900</t>
  </si>
  <si>
    <t xml:space="preserve">                №14, 60х60х900</t>
  </si>
  <si>
    <t xml:space="preserve">            Балясина детская </t>
  </si>
  <si>
    <t xml:space="preserve">            Плоские балясины</t>
  </si>
  <si>
    <t xml:space="preserve">                Б-4 Балясина плоская</t>
  </si>
  <si>
    <t xml:space="preserve">            Заглушка сосна d=10</t>
  </si>
  <si>
    <t xml:space="preserve">            Заглушка сосна d=12</t>
  </si>
  <si>
    <t xml:space="preserve">            Заглушка сосна d=14</t>
  </si>
  <si>
    <t xml:space="preserve">            Заглушка сосна d=16</t>
  </si>
  <si>
    <t xml:space="preserve">            Заглушка сосна d=20</t>
  </si>
  <si>
    <t xml:space="preserve">            Заглушка сосна d=25</t>
  </si>
  <si>
    <t xml:space="preserve">            Заглушка сосна d=30</t>
  </si>
  <si>
    <t xml:space="preserve">            Заглушка сосна d=35</t>
  </si>
  <si>
    <t xml:space="preserve">            Заглушка сосна d=8</t>
  </si>
  <si>
    <t xml:space="preserve">            Пробка сосна d=10</t>
  </si>
  <si>
    <t xml:space="preserve">            Пробка сосна d=12</t>
  </si>
  <si>
    <t xml:space="preserve">            Пробка сосна d=14</t>
  </si>
  <si>
    <t xml:space="preserve">            Пробка сосна d=16</t>
  </si>
  <si>
    <t xml:space="preserve">            Пробка сосна d=20</t>
  </si>
  <si>
    <t xml:space="preserve">            Пробка сосна d=25</t>
  </si>
  <si>
    <t xml:space="preserve">            Пробка сосна d=8</t>
  </si>
  <si>
    <t xml:space="preserve">            Шкант (нагель) d=10, дл.150мм</t>
  </si>
  <si>
    <t xml:space="preserve">            Шкант (нагель) d=12, дл.150мм</t>
  </si>
  <si>
    <t xml:space="preserve">            Шкант (нагель) d=15, дл.150мм</t>
  </si>
  <si>
    <t xml:space="preserve">            Шкант (нагель) d=20, дл.150мм</t>
  </si>
  <si>
    <t xml:space="preserve">            Шкант (нагель) d=25, дл.200мм</t>
  </si>
  <si>
    <t xml:space="preserve">            Шкант (нагель) d=8, дл.150мм</t>
  </si>
  <si>
    <t xml:space="preserve">        Подбалясник</t>
  </si>
  <si>
    <t xml:space="preserve">                Подбалясник, паз 60/60 мм, длина 3,5м</t>
  </si>
  <si>
    <t xml:space="preserve">                Подбалясник, паз 60/60 мм, длина 3м</t>
  </si>
  <si>
    <t xml:space="preserve">                Подбалясник, паз 60/60 мм, длина 4м</t>
  </si>
  <si>
    <t xml:space="preserve">                Подбалясник, паз 50/60 мм, длина 2,5м</t>
  </si>
  <si>
    <t xml:space="preserve">                Подбалясник, паз 50/60 мм, длина 3,5м</t>
  </si>
  <si>
    <t xml:space="preserve">                Подбалясник, паз 50/60 мм, длина 3м</t>
  </si>
  <si>
    <t xml:space="preserve">                Подбалясник, паз 50/60 мм, длина 4м</t>
  </si>
  <si>
    <t xml:space="preserve">        Поручень</t>
  </si>
  <si>
    <t xml:space="preserve">                 2,0м,35х65 Поруч</t>
  </si>
  <si>
    <t xml:space="preserve">                 2,5м,35х65 Поруч</t>
  </si>
  <si>
    <t xml:space="preserve">                 3,0м,35х65 Поруч</t>
  </si>
  <si>
    <t xml:space="preserve">                 3,5м,35х65 Поруч</t>
  </si>
  <si>
    <t xml:space="preserve">                 4,0м, 35х65 Поруч</t>
  </si>
  <si>
    <t xml:space="preserve">                 2,0м,35х75 Поруч</t>
  </si>
  <si>
    <t xml:space="preserve">                 2,5м,35х75 Поруч</t>
  </si>
  <si>
    <t xml:space="preserve">                 3,0м,35х75 Поруч</t>
  </si>
  <si>
    <t xml:space="preserve">                 3,5м,35х75 Поруч</t>
  </si>
  <si>
    <t xml:space="preserve">                 4,0м, 35х75 Поруч</t>
  </si>
  <si>
    <t xml:space="preserve">                2,0м, 55х75 Поручень</t>
  </si>
  <si>
    <t xml:space="preserve">                2,5м, 55х75 Поручень</t>
  </si>
  <si>
    <t xml:space="preserve">                3,5м, 55х75 Поручень</t>
  </si>
  <si>
    <t xml:space="preserve">                3м, 55х75 Поручень</t>
  </si>
  <si>
    <t xml:space="preserve">                4м, 55х75 Поручень</t>
  </si>
  <si>
    <t xml:space="preserve">                 №1, 100х100х1200 Столб</t>
  </si>
  <si>
    <t xml:space="preserve">                 №1А, 100х100х1200 Столб</t>
  </si>
  <si>
    <t xml:space="preserve">                 №4, 100х100х1200 Столб</t>
  </si>
  <si>
    <t xml:space="preserve">                 №6, 100х100х1200 Столб</t>
  </si>
  <si>
    <t xml:space="preserve">                №1, 80х80х1200</t>
  </si>
  <si>
    <t xml:space="preserve">                №14, 80х80х1200</t>
  </si>
  <si>
    <t xml:space="preserve">                №1А, 80х80х1200</t>
  </si>
  <si>
    <t xml:space="preserve">                №4, 80х80х1200</t>
  </si>
  <si>
    <t xml:space="preserve">                №6, 80х80х1200</t>
  </si>
  <si>
    <t xml:space="preserve">                №8, 80х80х1200</t>
  </si>
  <si>
    <t xml:space="preserve">                №9, 80х80х1200</t>
  </si>
  <si>
    <t xml:space="preserve">            Сорт-А, 40х300х3000, хв. Ступень</t>
  </si>
  <si>
    <t xml:space="preserve">            Сорт-В , 40х300х800, хв.</t>
  </si>
  <si>
    <t xml:space="preserve">            Сорт-В , 40х300х900, хв.</t>
  </si>
  <si>
    <t xml:space="preserve">            Сорт-В, 40х300х1900, хв.</t>
  </si>
  <si>
    <t xml:space="preserve">        Тетива</t>
  </si>
  <si>
    <t xml:space="preserve">                50х300х2500, сорт А, арх.</t>
  </si>
  <si>
    <t xml:space="preserve">                50х300х3000, сорт А, арх.</t>
  </si>
  <si>
    <t xml:space="preserve">                50х300х3500, сорт А, арх.</t>
  </si>
  <si>
    <t xml:space="preserve">                50х300х4000, сорт А, арх.</t>
  </si>
  <si>
    <t xml:space="preserve">                60х300х3000, сорт А</t>
  </si>
  <si>
    <t xml:space="preserve">                60х300х3500, сорт А</t>
  </si>
  <si>
    <t xml:space="preserve">                60х300х4000, сорт А</t>
  </si>
  <si>
    <t xml:space="preserve">                50х300х2500, сортВ арх.</t>
  </si>
  <si>
    <t xml:space="preserve">                50х300х3000, сорт В, арх.</t>
  </si>
  <si>
    <t xml:space="preserve">                50х300х3500, сорт В, арх.</t>
  </si>
  <si>
    <t xml:space="preserve">                50х300х4000, сорт В, арх.</t>
  </si>
  <si>
    <t xml:space="preserve">                60х300х3000, сорт В</t>
  </si>
  <si>
    <t xml:space="preserve">                60х300х3500, сорт В</t>
  </si>
  <si>
    <t xml:space="preserve">                60х300х4000, сорт В </t>
  </si>
  <si>
    <t xml:space="preserve">            "Улитка" Окончание поручня 35х65 паз50</t>
  </si>
  <si>
    <t xml:space="preserve">            "Улитка" Окончание поручня 35х75 паз60</t>
  </si>
  <si>
    <t xml:space="preserve">            Поворот низкий 35 х75 180 град. паз60</t>
  </si>
  <si>
    <t xml:space="preserve">            Поворот низкий 35 х75 90 град. паз60</t>
  </si>
  <si>
    <t>киров</t>
  </si>
  <si>
    <t>ВЫГОДНО</t>
  </si>
  <si>
    <t>ХИТ ПРОДАЖ</t>
  </si>
  <si>
    <t>VIP</t>
  </si>
  <si>
    <t>ЛИДЕР ПРОДАЖ</t>
  </si>
  <si>
    <t>Цена 1шт</t>
  </si>
  <si>
    <t>Цена м3</t>
  </si>
  <si>
    <t>Кол-во шт/м3</t>
  </si>
  <si>
    <t>ДОСКА  тол.25мм</t>
  </si>
  <si>
    <t>ДОСКА  тол.40мм</t>
  </si>
  <si>
    <t>ДОСКА  тол.50мм</t>
  </si>
  <si>
    <t xml:space="preserve">БРУСКИ  естеств.вл.  </t>
  </si>
  <si>
    <t>БРУС  естеств.вл.</t>
  </si>
  <si>
    <t xml:space="preserve">        20 мм</t>
  </si>
  <si>
    <t xml:space="preserve">                20х200х0,8м, А, меб.щит</t>
  </si>
  <si>
    <t xml:space="preserve">                20х200х0,9м, А, меб.щит</t>
  </si>
  <si>
    <t xml:space="preserve">                20х200х1,0м, А, меб.щит</t>
  </si>
  <si>
    <t xml:space="preserve">                20х200х1,1м, А, меб.щит</t>
  </si>
  <si>
    <t xml:space="preserve">                20х200х1,2м, А, меб.щит</t>
  </si>
  <si>
    <t xml:space="preserve">                20х200х2м, А, меб.щит</t>
  </si>
  <si>
    <t xml:space="preserve">                20х200х3м, А, меб.щит</t>
  </si>
  <si>
    <t xml:space="preserve">                20х300х2м, А, меб.щит</t>
  </si>
  <si>
    <t xml:space="preserve">                20х300х3м, А, меб.щит</t>
  </si>
  <si>
    <t xml:space="preserve">                20х400х2м, А, меб.щит</t>
  </si>
  <si>
    <t xml:space="preserve">                20х400х3м, А, меб.щит</t>
  </si>
  <si>
    <t xml:space="preserve">                20х500х2м, А, меб.щит</t>
  </si>
  <si>
    <t xml:space="preserve">                20х500х3м, А, меб.щит</t>
  </si>
  <si>
    <t xml:space="preserve">                20х600х2м, А, меб.щит</t>
  </si>
  <si>
    <t xml:space="preserve">                20х600х3м, А, меб.щит</t>
  </si>
  <si>
    <t xml:space="preserve">                20х200х0,8м, В, меб.щит</t>
  </si>
  <si>
    <t xml:space="preserve">                20х200х0,9м, В, меб.щит</t>
  </si>
  <si>
    <t xml:space="preserve">                20х200х1,1м, В, меб.щит</t>
  </si>
  <si>
    <t xml:space="preserve">                20х200х1,2м, В, меб.щит</t>
  </si>
  <si>
    <t xml:space="preserve">                20х200х3м, В, меб.щит</t>
  </si>
  <si>
    <t xml:space="preserve">                20х300х2м, В, меб.щит</t>
  </si>
  <si>
    <t xml:space="preserve">                20х300х3м, В, меб.щит</t>
  </si>
  <si>
    <t xml:space="preserve">                20х400х2м, В, меб.щит</t>
  </si>
  <si>
    <t xml:space="preserve">                20х400х3м, В, меб.щит</t>
  </si>
  <si>
    <t xml:space="preserve">                20х500х2м, В, меб.щит</t>
  </si>
  <si>
    <t xml:space="preserve">                20х500х3м, В, меб.щит</t>
  </si>
  <si>
    <t xml:space="preserve">                20х600х2м, В, меб.щит</t>
  </si>
  <si>
    <t xml:space="preserve">                20х600х3м, В, меб.щит</t>
  </si>
  <si>
    <t xml:space="preserve">        40 мм</t>
  </si>
  <si>
    <t xml:space="preserve">                40х1000х1м, А, меб.щит</t>
  </si>
  <si>
    <t xml:space="preserve">                40х1000х2м, А, меб.щит</t>
  </si>
  <si>
    <t xml:space="preserve">                40х400х2м, А, меб.щит</t>
  </si>
  <si>
    <t xml:space="preserve">                40х400х3м, А, меб.щит</t>
  </si>
  <si>
    <t xml:space="preserve">                40х500х2м, А, меб.щит</t>
  </si>
  <si>
    <t xml:space="preserve">                40х500х3м, А, меб.щит</t>
  </si>
  <si>
    <t xml:space="preserve">                40х600х2м, А, меб.щит</t>
  </si>
  <si>
    <t xml:space="preserve">                40х600х3м, А, меб.щит</t>
  </si>
  <si>
    <t xml:space="preserve">                40х800х0,8м, А, меб.щит</t>
  </si>
  <si>
    <t xml:space="preserve">                40х1000х1м, В, меб.щит, арх.</t>
  </si>
  <si>
    <t xml:space="preserve">                40х1000х2м, В, меб.щит, арх.</t>
  </si>
  <si>
    <t xml:space="preserve">                40х1200х2м, В, меб.щит, арх.</t>
  </si>
  <si>
    <t xml:space="preserve">                40х400х2м, В, меб.щит, арх.</t>
  </si>
  <si>
    <t xml:space="preserve">                40х400х3м, В, меб.щит, арх.</t>
  </si>
  <si>
    <t xml:space="preserve">                40х500х2м, В, меб.щит, арх.</t>
  </si>
  <si>
    <t xml:space="preserve">                40х500х3м, В, меб.щит, арх.</t>
  </si>
  <si>
    <t xml:space="preserve">                40х600х2м, В, меб.щит, арх.</t>
  </si>
  <si>
    <t xml:space="preserve">                40х600х3м, В, меб.щит, арх.</t>
  </si>
  <si>
    <t>МЕБЕЛЬНЫЙ ЩИТ</t>
  </si>
  <si>
    <t xml:space="preserve">            Шпагат в бабине 15м</t>
  </si>
  <si>
    <t xml:space="preserve">            Вентиляционная решетка 200х200</t>
  </si>
  <si>
    <t>210р</t>
  </si>
  <si>
    <t xml:space="preserve">            Вентиляционная решетка с задвижкой (большая) 400х250</t>
  </si>
  <si>
    <t xml:space="preserve">            Вентиляционная решетка с задвижкой (малая) 340х120</t>
  </si>
  <si>
    <t xml:space="preserve">            Вешалка  оригинальная   5  кр.</t>
  </si>
  <si>
    <t>240р</t>
  </si>
  <si>
    <t xml:space="preserve">            Вешалка  оригинальная   7  кр.</t>
  </si>
  <si>
    <t>290р</t>
  </si>
  <si>
    <t xml:space="preserve">            Вешалка  оригинальная   9  кр.</t>
  </si>
  <si>
    <t>340р</t>
  </si>
  <si>
    <t xml:space="preserve">            Вешалка  с  полкой</t>
  </si>
  <si>
    <t>260р</t>
  </si>
  <si>
    <t xml:space="preserve">            Вешалка  угловая 4кр.</t>
  </si>
  <si>
    <t>325р</t>
  </si>
  <si>
    <t xml:space="preserve">            Вешалка "банная"  7  крючков</t>
  </si>
  <si>
    <t xml:space="preserve">            Вешалка "банная"  9 крючков</t>
  </si>
  <si>
    <t xml:space="preserve">            Вешалка "банная" 5 крючков</t>
  </si>
  <si>
    <t xml:space="preserve">            Вешалка "Банный лист" 2кр.</t>
  </si>
  <si>
    <t>170р</t>
  </si>
  <si>
    <t xml:space="preserve">            Вешалка "Плетеная" 5кр.</t>
  </si>
  <si>
    <t>150р</t>
  </si>
  <si>
    <t xml:space="preserve">            Вешалка на сплошной основе 5  кр.</t>
  </si>
  <si>
    <t>180р</t>
  </si>
  <si>
    <t xml:space="preserve">            Вешалка на сплошной основе 6  кр.</t>
  </si>
  <si>
    <t xml:space="preserve">            Вешалка раздвижная ОСИНА</t>
  </si>
  <si>
    <t xml:space="preserve">            Вешалка с полкой для шапок 4кр</t>
  </si>
  <si>
    <t xml:space="preserve">            Вешалка с полкой для шапок 6кр</t>
  </si>
  <si>
    <t>440р</t>
  </si>
  <si>
    <t xml:space="preserve">            Вешалка с полкой для шапок 9кр</t>
  </si>
  <si>
    <t>570р</t>
  </si>
  <si>
    <t xml:space="preserve">            Запарник (пл.вст.)  5л  </t>
  </si>
  <si>
    <t xml:space="preserve">780р </t>
  </si>
  <si>
    <t xml:space="preserve">            Запарник (пл.вст.) 10л</t>
  </si>
  <si>
    <t xml:space="preserve">910р </t>
  </si>
  <si>
    <t xml:space="preserve">            Запарник 10л</t>
  </si>
  <si>
    <t>980р</t>
  </si>
  <si>
    <t xml:space="preserve">            Запарник 15л </t>
  </si>
  <si>
    <t>680р</t>
  </si>
  <si>
    <t xml:space="preserve">            Запарник 18л  с  плат.  вставкой  </t>
  </si>
  <si>
    <t xml:space="preserve">1050р </t>
  </si>
  <si>
    <t xml:space="preserve">            Запарник 20л</t>
  </si>
  <si>
    <t>780р</t>
  </si>
  <si>
    <t xml:space="preserve">            Ковш 1л </t>
  </si>
  <si>
    <t xml:space="preserve">300р </t>
  </si>
  <si>
    <t xml:space="preserve">            Крышка  к запарникам</t>
  </si>
  <si>
    <t xml:space="preserve">160р </t>
  </si>
  <si>
    <t xml:space="preserve">            Обливное  устройство с пласт.вст.</t>
  </si>
  <si>
    <t>2600р</t>
  </si>
  <si>
    <t xml:space="preserve">            Ушат с пласт.вст. 6л</t>
  </si>
  <si>
    <t>850р</t>
  </si>
  <si>
    <t xml:space="preserve">            Черпачок 0,5л</t>
  </si>
  <si>
    <t xml:space="preserve">290р </t>
  </si>
  <si>
    <t xml:space="preserve">            Шайка  10 л.  с  пластмассов.  вставкой  </t>
  </si>
  <si>
    <t>910р</t>
  </si>
  <si>
    <t xml:space="preserve">            Шайка  15 л с пласт.вст.</t>
  </si>
  <si>
    <t xml:space="preserve">            Шайка  овальная  20л</t>
  </si>
  <si>
    <t xml:space="preserve">            Шайка  овальная 30л</t>
  </si>
  <si>
    <t>320р</t>
  </si>
  <si>
    <t xml:space="preserve">            Защита  лампы   полукруглая</t>
  </si>
  <si>
    <t xml:space="preserve">            Защита  лампы  "Веер"</t>
  </si>
  <si>
    <t xml:space="preserve">350р </t>
  </si>
  <si>
    <t xml:space="preserve">            Защита  лампы  "Светлячок"</t>
  </si>
  <si>
    <t>350р</t>
  </si>
  <si>
    <t xml:space="preserve">            Защита лампы плоская </t>
  </si>
  <si>
    <t xml:space="preserve">        ПЕРГОЛЫ</t>
  </si>
  <si>
    <t xml:space="preserve">            Обвязка к перголе, 3м</t>
  </si>
  <si>
    <t xml:space="preserve">            Пергола 1,2мх3м яч.100, без обвязки</t>
  </si>
  <si>
    <t>3000р</t>
  </si>
  <si>
    <t xml:space="preserve">            Пергола 1,4мх3м яч.100, без обвязки</t>
  </si>
  <si>
    <t>2500р</t>
  </si>
  <si>
    <t xml:space="preserve">            Подголовник  мягкий</t>
  </si>
  <si>
    <t xml:space="preserve">            Подголовник  ортопедический</t>
  </si>
  <si>
    <t xml:space="preserve">            Ручка дверная (харовск)</t>
  </si>
  <si>
    <t xml:space="preserve">            Ручка дверная ОСИНА</t>
  </si>
  <si>
    <t>200р Чагин</t>
  </si>
  <si>
    <t xml:space="preserve">            Ручка дверная сорт А "классическая"</t>
  </si>
  <si>
    <t xml:space="preserve">            Сидушка  массажная</t>
  </si>
  <si>
    <t xml:space="preserve">150р </t>
  </si>
  <si>
    <t xml:space="preserve">            Полка   банная</t>
  </si>
  <si>
    <t xml:space="preserve">240р </t>
  </si>
  <si>
    <t xml:space="preserve">            Полка  " Бабочка"</t>
  </si>
  <si>
    <t xml:space="preserve">220р </t>
  </si>
  <si>
    <t xml:space="preserve">            Полка "Моль"</t>
  </si>
  <si>
    <t xml:space="preserve">            Полка "тройная"</t>
  </si>
  <si>
    <t>200р</t>
  </si>
  <si>
    <t xml:space="preserve">            Полка для мочалок</t>
  </si>
  <si>
    <t xml:space="preserve">            Полка под масла</t>
  </si>
  <si>
    <t>130р</t>
  </si>
  <si>
    <t xml:space="preserve">            Полка под цветы</t>
  </si>
  <si>
    <t xml:space="preserve">            Полка угловая  3  полки</t>
  </si>
  <si>
    <t xml:space="preserve">            Полка угловая 2 полки</t>
  </si>
  <si>
    <t xml:space="preserve">            Слани ( решётка и на  пол)  0,3 х 0,5</t>
  </si>
  <si>
    <t xml:space="preserve">120р </t>
  </si>
  <si>
    <t xml:space="preserve">            Слани ( решётка и на  пол)  0,8  х 0,8</t>
  </si>
  <si>
    <t xml:space="preserve">            Слани ( решётка и на  пол)  1м  х 1м</t>
  </si>
  <si>
    <t xml:space="preserve">            Кресло с подлок., разб. 620х870х495</t>
  </si>
  <si>
    <t>1500р</t>
  </si>
  <si>
    <t xml:space="preserve">            Лавка  нераскладная  (1000 х 445 х 400)</t>
  </si>
  <si>
    <t>1200р</t>
  </si>
  <si>
    <t xml:space="preserve">            Лавка  нераскладная  (1200 х 445 х 400)</t>
  </si>
  <si>
    <t>1250р</t>
  </si>
  <si>
    <t xml:space="preserve">            Лавка  нераскладная  (1400 х 445 х 400)</t>
  </si>
  <si>
    <t xml:space="preserve">            Лавка  нераскладная  (1600 х 445 х 400)</t>
  </si>
  <si>
    <t>1400р</t>
  </si>
  <si>
    <t xml:space="preserve">            Лавка  нераскладная  (1800 х 445 х 400)</t>
  </si>
  <si>
    <t>1600р</t>
  </si>
  <si>
    <t xml:space="preserve">            Лежак 1800х550х445</t>
  </si>
  <si>
    <t>1900р</t>
  </si>
  <si>
    <t xml:space="preserve">            Подставка под тазик</t>
  </si>
  <si>
    <t xml:space="preserve">            Скамья 1000х300х440</t>
  </si>
  <si>
    <t>2100р</t>
  </si>
  <si>
    <t xml:space="preserve">            Скамья с подл. разборный (диван) дл.1,6м</t>
  </si>
  <si>
    <t>2200р</t>
  </si>
  <si>
    <t>1800р</t>
  </si>
  <si>
    <t xml:space="preserve">            Стол 1200х550х700</t>
  </si>
  <si>
    <t>2300р Харовск</t>
  </si>
  <si>
    <t xml:space="preserve">            Стол раскладной "Плетеный" 600х600х750</t>
  </si>
  <si>
    <t xml:space="preserve">            Стол раскладной (круглый)</t>
  </si>
  <si>
    <t xml:space="preserve">            Стол раскладной 1400х760х600</t>
  </si>
  <si>
    <t xml:space="preserve">            Стол раскладной 1600х760х600</t>
  </si>
  <si>
    <t xml:space="preserve">2000р </t>
  </si>
  <si>
    <t xml:space="preserve">            Табурет плетеный h=450</t>
  </si>
  <si>
    <t>450р</t>
  </si>
  <si>
    <t xml:space="preserve">            Шезлонг  гибкий </t>
  </si>
  <si>
    <t>1700р</t>
  </si>
  <si>
    <t xml:space="preserve">            Шезлонг раскл.с подлок.</t>
  </si>
  <si>
    <t xml:space="preserve">            Шезлонг ткань</t>
  </si>
  <si>
    <t xml:space="preserve">        ТУАЛЕТ с мет крышей + покрытие антисепт.</t>
  </si>
  <si>
    <t>11500р</t>
  </si>
  <si>
    <t xml:space="preserve">                600 х2000 3сорт Дверь хвоя (павино)</t>
  </si>
  <si>
    <t xml:space="preserve">            Форточки (липа) 30х30 тонир.2стекло</t>
  </si>
  <si>
    <t xml:space="preserve">            Форточки (липа) 30х40 тонир.2стекло</t>
  </si>
  <si>
    <t xml:space="preserve">            Форточки (липа) 30х50 тонир.2стекло</t>
  </si>
  <si>
    <t xml:space="preserve">            Форточки (липа) 40х40 тонир.2стекло</t>
  </si>
  <si>
    <t xml:space="preserve">            Форточки (липа) 40х50 тонир.2стекло</t>
  </si>
  <si>
    <t xml:space="preserve">            Форточки (липа) 40х60 тонир.2стекло</t>
  </si>
  <si>
    <t xml:space="preserve">            Форточки (липа) 45х45 тонир.2стекло</t>
  </si>
  <si>
    <t xml:space="preserve">            Форточки (липа) 50х50 тонир.2стекло</t>
  </si>
  <si>
    <t xml:space="preserve">            Форточки (липа) 50х60 тонир.2стекло</t>
  </si>
  <si>
    <t xml:space="preserve">            Форточки (липа) 60х60 тонир.2стекло</t>
  </si>
  <si>
    <t xml:space="preserve">            Форточки (липа) 70х70 тонир.2стекло</t>
  </si>
  <si>
    <t xml:space="preserve">            Форточки нетонир. 1 стекло (сосна) 40х50</t>
  </si>
  <si>
    <t xml:space="preserve">            Форточки нетонир. 1 стекло (сосна) 50х60</t>
  </si>
  <si>
    <t xml:space="preserve">            Форточки нетонир. 2ст. (сосна) 30х30</t>
  </si>
  <si>
    <t xml:space="preserve">            Форточки нетонир. 2ст. (сосна) 30х40</t>
  </si>
  <si>
    <t xml:space="preserve">            Форточки нетонир. 2ст. (сосна) 40х40</t>
  </si>
  <si>
    <t xml:space="preserve">            Форточки нетонир. 2ст. (сосна) 40х50</t>
  </si>
  <si>
    <t xml:space="preserve">            Форточки нетонир. 2ст. (сосна) 40х60</t>
  </si>
  <si>
    <t xml:space="preserve">            Форточки нетонир. 2ст. (сосна) 45х45</t>
  </si>
  <si>
    <t xml:space="preserve">            Форточки нетонир. 2ст. (сосна) 50х50</t>
  </si>
  <si>
    <t xml:space="preserve">            Форточки нетонир. 2ст. (сосна) 50х60</t>
  </si>
  <si>
    <t xml:space="preserve">            Форточки нетонир. 2ст. (сосна) 60х60</t>
  </si>
  <si>
    <t xml:space="preserve">            Колонны 100х100х2,5м/3м</t>
  </si>
  <si>
    <t xml:space="preserve">                    Колонна, №14, одинарный рисунок, 100х100х2,5м</t>
  </si>
  <si>
    <t xml:space="preserve">                    Колонна, №1а, одинарный рисунок, 100х100х2,5м</t>
  </si>
  <si>
    <t xml:space="preserve">                    Колонна, №9, одинарный рисунок, 100х100х2,5м</t>
  </si>
  <si>
    <t xml:space="preserve">                    Колонна, №1а, одинарный рисунок, 100х100х3м</t>
  </si>
  <si>
    <t xml:space="preserve">                    Колонна, №4, одинарный рисунок, 100х100х3м</t>
  </si>
  <si>
    <t xml:space="preserve">            Форточки нетонир. 2ст. (сосна) 70х70</t>
  </si>
  <si>
    <t>305р</t>
  </si>
  <si>
    <t>265р</t>
  </si>
  <si>
    <t>280р</t>
  </si>
  <si>
    <t xml:space="preserve">            Вешалка "Дружба" 3кр.</t>
  </si>
  <si>
    <t xml:space="preserve">            Вешалка "Топорик" 3кр.</t>
  </si>
  <si>
    <t xml:space="preserve">            Вешалка 1кр</t>
  </si>
  <si>
    <t>35р</t>
  </si>
  <si>
    <t>190р</t>
  </si>
  <si>
    <t>225р</t>
  </si>
  <si>
    <t>585р</t>
  </si>
  <si>
    <t xml:space="preserve">        ДУШЕВАЯ</t>
  </si>
  <si>
    <t>860р</t>
  </si>
  <si>
    <t xml:space="preserve">            Защита  лампы  "Луч"</t>
  </si>
  <si>
    <t xml:space="preserve">        КОЛОДЕЦ</t>
  </si>
  <si>
    <t xml:space="preserve">            Пергола 1,0мх3м яч.100, без обвязки</t>
  </si>
  <si>
    <t xml:space="preserve">            Подголовник  мягкий (большой)</t>
  </si>
  <si>
    <t>430р</t>
  </si>
  <si>
    <t>100р липа</t>
  </si>
  <si>
    <t>330р</t>
  </si>
  <si>
    <t>400р</t>
  </si>
  <si>
    <t xml:space="preserve">            Слани ( решётка и на  пол)  0,5м  х 1м</t>
  </si>
  <si>
    <t>370р</t>
  </si>
  <si>
    <t>470р</t>
  </si>
  <si>
    <t>730р</t>
  </si>
  <si>
    <t>400р Чагин</t>
  </si>
  <si>
    <t>1350р</t>
  </si>
  <si>
    <t xml:space="preserve">            Лавочка банная 1000х430х320</t>
  </si>
  <si>
    <t xml:space="preserve">            Лавочка банная 800х430х320</t>
  </si>
  <si>
    <t>530р</t>
  </si>
  <si>
    <t>1900р Чагин</t>
  </si>
  <si>
    <t xml:space="preserve">            Скамья без подл. нерасклад. (диван) 1200х870х550</t>
  </si>
  <si>
    <t>1950р</t>
  </si>
  <si>
    <t xml:space="preserve">            Скамья без подл. нерасклад. (диван) 1400х870х550</t>
  </si>
  <si>
    <t xml:space="preserve">            Скамья без подл. нерасклад. (диван) 1600х870х550</t>
  </si>
  <si>
    <t>2150р</t>
  </si>
  <si>
    <t xml:space="preserve">            Скамья без подл. нерасклад. (диван) 1800х870х550</t>
  </si>
  <si>
    <t>2300р</t>
  </si>
  <si>
    <t xml:space="preserve">            Стол нераскладной 1000х760х600</t>
  </si>
  <si>
    <t xml:space="preserve">            Стол нераскладной 1200х760х600</t>
  </si>
  <si>
    <t xml:space="preserve">            Стол нераскладной 1400х760х600</t>
  </si>
  <si>
    <t xml:space="preserve">            Стол нераскладной 1600х760х600</t>
  </si>
  <si>
    <t>2000р</t>
  </si>
  <si>
    <t xml:space="preserve">            Стол нераскладной 1800х760х600</t>
  </si>
  <si>
    <t xml:space="preserve">            Стол овальный 1200х760х600</t>
  </si>
  <si>
    <t>1730р</t>
  </si>
  <si>
    <t xml:space="preserve">            Стол разборный из полога 1,2м</t>
  </si>
  <si>
    <t xml:space="preserve">            Стол разборный из полога 1м</t>
  </si>
  <si>
    <t>ВАГОНКА ЛИПА</t>
  </si>
  <si>
    <t>ИП Капитонов Александр Борисович</t>
  </si>
  <si>
    <t>Юридический адрес:  153022 г. Иваново, ул. Велижская,  д.29 кв.104</t>
  </si>
  <si>
    <t>Фактический и почтовый адрес: 153032 г. Иваново, ул. Станкостроителей д.3А</t>
  </si>
  <si>
    <t>Тел/факс (4932) 23-41-02, ooo_kek@bk.ru</t>
  </si>
  <si>
    <t>ОКВЭД 51.53.24, 52.46.7</t>
  </si>
  <si>
    <t>хит прод.</t>
  </si>
  <si>
    <t>Новинка</t>
  </si>
  <si>
    <t>Киров</t>
  </si>
  <si>
    <t>АРХАНГЕЛЬСК</t>
  </si>
  <si>
    <t>КИРОВ</t>
  </si>
  <si>
    <t>КОСТРОМА</t>
  </si>
  <si>
    <t>ВОЛОГДА</t>
  </si>
  <si>
    <t xml:space="preserve"> ТЕРРАСНАЯ ДОСКА - ЛИСТВЕННИЦА - ПАЛУБНАЯ</t>
  </si>
  <si>
    <t>Цены указаны на 23.03.2015</t>
  </si>
  <si>
    <t>Элементы лестницы</t>
  </si>
  <si>
    <t xml:space="preserve">            50х50  110р</t>
  </si>
  <si>
    <t xml:space="preserve">                №18, 50х50х.900</t>
  </si>
  <si>
    <t xml:space="preserve">            60х60  130р</t>
  </si>
  <si>
    <t xml:space="preserve">                №18, 60х60х900</t>
  </si>
  <si>
    <t xml:space="preserve">            Заглушка дуб d=10</t>
  </si>
  <si>
    <t xml:space="preserve">            Заглушка дуб d=12</t>
  </si>
  <si>
    <t xml:space="preserve">            Заглушка дуб d=25</t>
  </si>
  <si>
    <t xml:space="preserve">            Заглушка дуб d=8 </t>
  </si>
  <si>
    <t xml:space="preserve">            Заглушка липа d=10</t>
  </si>
  <si>
    <t xml:space="preserve">            Заглушка липа d=12</t>
  </si>
  <si>
    <t xml:space="preserve">            Заглушка липа d=8</t>
  </si>
  <si>
    <t xml:space="preserve">            Заглушка лиственница d-12</t>
  </si>
  <si>
    <t xml:space="preserve">            Пробка сосна d=30</t>
  </si>
  <si>
    <t xml:space="preserve">            Шкант d=22 дл.300</t>
  </si>
  <si>
    <t xml:space="preserve">            Подбалясник 75х20; паз 60/60   125р/п.м. </t>
  </si>
  <si>
    <t xml:space="preserve">            Подбалясник 80х25; паз 50/60  125р/п.м.</t>
  </si>
  <si>
    <t xml:space="preserve">                Подбалясник, паз 50/60 мм, длина 2м</t>
  </si>
  <si>
    <t xml:space="preserve">            50х44, под плоские балясины 100р/п.м.</t>
  </si>
  <si>
    <t xml:space="preserve">                Колонна 2,5м 1560р</t>
  </si>
  <si>
    <t xml:space="preserve">                    Колонна, №4, одинарный рисунок, 100х100х2,5м</t>
  </si>
  <si>
    <t xml:space="preserve">                Колонна 3м, 1820р</t>
  </si>
  <si>
    <t xml:space="preserve">                 №14, 100х100х1200 Столб</t>
  </si>
  <si>
    <t xml:space="preserve">                 №18, 100х100х1200 Столб</t>
  </si>
  <si>
    <t xml:space="preserve">                 №8  100х100х1200 Столб</t>
  </si>
  <si>
    <t xml:space="preserve">                 №9, 100х100х1200 Столб</t>
  </si>
  <si>
    <t xml:space="preserve">                №18, 80х80х1200</t>
  </si>
  <si>
    <t xml:space="preserve">        Ступени А 35000 / В 27300 р/м3</t>
  </si>
  <si>
    <t xml:space="preserve">            Сорт-В, 60х300х1150, хв.</t>
  </si>
  <si>
    <t xml:space="preserve">        МЕГАФЛЕКС ФОЛЬГА ДЛЯ БАНИ ШИР. 1М (10 КВ.М.)</t>
  </si>
  <si>
    <t xml:space="preserve">        Дверной брус 35 х25х70х2,1м МШ 1сорт</t>
  </si>
  <si>
    <t xml:space="preserve">        Дверной брус 35 х25х70х2,1м МШ 2сорт</t>
  </si>
  <si>
    <t xml:space="preserve">        Дверной брус 35 х25х70х2,2м МШ 3сорт</t>
  </si>
  <si>
    <t>ИЗДЕЛИЯ для бани</t>
  </si>
  <si>
    <t xml:space="preserve">        ВЕНТИЛЯЦИОННЫЕ РЕШЕТКИ</t>
  </si>
  <si>
    <t xml:space="preserve">        ВЕШАЛКИ</t>
  </si>
  <si>
    <t xml:space="preserve">            Вешалка "Бамбук" 3кр. </t>
  </si>
  <si>
    <t xml:space="preserve">            Вешалка "Изюминка" </t>
  </si>
  <si>
    <t>300р</t>
  </si>
  <si>
    <t xml:space="preserve">            Вешалка "Солнце" </t>
  </si>
  <si>
    <t xml:space="preserve">            Вешалка "Трио" </t>
  </si>
  <si>
    <t xml:space="preserve">            Вешалка "Улыбка"  </t>
  </si>
  <si>
    <t xml:space="preserve">            Вешалка "Шашки" </t>
  </si>
  <si>
    <t xml:space="preserve">            Вешалка на сплошной основе 4 кр.</t>
  </si>
  <si>
    <t xml:space="preserve">720 р </t>
  </si>
  <si>
    <t xml:space="preserve">            Вешалка с зеркалом</t>
  </si>
  <si>
    <t>600р</t>
  </si>
  <si>
    <t xml:space="preserve">        ЗАПАРНИКИ</t>
  </si>
  <si>
    <t xml:space="preserve">            Запарник 14л  с  пласт.  вставкой  </t>
  </si>
  <si>
    <t xml:space="preserve">        ЗАЩИТА ЛАМПЫ</t>
  </si>
  <si>
    <t xml:space="preserve">        МЕБЕЛЬ</t>
  </si>
  <si>
    <t xml:space="preserve">            Кресло - трон</t>
  </si>
  <si>
    <t>Чагин 2600р</t>
  </si>
  <si>
    <t xml:space="preserve">            Лавка осина 240х240х600 </t>
  </si>
  <si>
    <t>700р Чагин</t>
  </si>
  <si>
    <t>950р  Х  ножки</t>
  </si>
  <si>
    <t>900р  Х  ножки</t>
  </si>
  <si>
    <t>700 р Харовск</t>
  </si>
  <si>
    <t xml:space="preserve">            Скамья 1200х400х400 (сиденье и ножки осина)</t>
  </si>
  <si>
    <t xml:space="preserve">            Скамья с подл. разборный (диван) 1600х870х550</t>
  </si>
  <si>
    <t xml:space="preserve">            Скамья со спинкой 1200х800х400 (сиденье и ножки осина)</t>
  </si>
  <si>
    <t>2500р Чагин</t>
  </si>
  <si>
    <t xml:space="preserve">            Стол 1000 х550х700</t>
  </si>
  <si>
    <t>1600р  Х ножки М-Эл</t>
  </si>
  <si>
    <t>3300р</t>
  </si>
  <si>
    <t>3300 р</t>
  </si>
  <si>
    <t xml:space="preserve">            Стол раскладной 1200х760х600</t>
  </si>
  <si>
    <t xml:space="preserve">            Табурет </t>
  </si>
  <si>
    <t>850р Проданов</t>
  </si>
  <si>
    <t xml:space="preserve">            Табурет осина</t>
  </si>
  <si>
    <t>850р Зорин 530р 3шт</t>
  </si>
  <si>
    <t>780р Зорин 450р 3шт</t>
  </si>
  <si>
    <t>234р 78р/м 2,5м=195р</t>
  </si>
  <si>
    <t xml:space="preserve">            Пергола 1,2мх3м яч.75, без обвязки</t>
  </si>
  <si>
    <t>3850р</t>
  </si>
  <si>
    <t xml:space="preserve"> 3500  </t>
  </si>
  <si>
    <t xml:space="preserve">            Пергола 1,4мх3м яч.75, без обвязки</t>
  </si>
  <si>
    <t>4450Р</t>
  </si>
  <si>
    <t xml:space="preserve">        ПОДГОЛОВНИК - РУЧКА - СИДУШКА</t>
  </si>
  <si>
    <t>60р Харовск осина</t>
  </si>
  <si>
    <t xml:space="preserve">        ПОЛКИ</t>
  </si>
  <si>
    <t xml:space="preserve">            Полка "Мечта"</t>
  </si>
  <si>
    <t xml:space="preserve">            Полка "Ступени"</t>
  </si>
  <si>
    <t>220р</t>
  </si>
  <si>
    <t xml:space="preserve">        СЛАНИ</t>
  </si>
  <si>
    <t xml:space="preserve">            Трапик 400х(700-800)</t>
  </si>
  <si>
    <t xml:space="preserve">        ТАБЛИЧКИ</t>
  </si>
  <si>
    <t xml:space="preserve">            Табличка резная (фанера) А НУ-КА ПОДДАЙ</t>
  </si>
  <si>
    <t xml:space="preserve">            Табличка резная (фанера) БАНЬКА</t>
  </si>
  <si>
    <t xml:space="preserve">            Табличка резная (фанера) БУДЬ ЗДОРОВ</t>
  </si>
  <si>
    <t xml:space="preserve">            Табличка резная (фанера) В БАНЕ ГЕНЕРАЛОВ НЕТ</t>
  </si>
  <si>
    <t xml:space="preserve">            Табличка резная (фанера) МОЯ БАНЬКА (дом)</t>
  </si>
  <si>
    <t xml:space="preserve">            Табличка резная (фанера) МОЯ БАНЬКА (подкова)</t>
  </si>
  <si>
    <t xml:space="preserve">            Табличка резная (фанера) ПАРНАЯ большая</t>
  </si>
  <si>
    <t xml:space="preserve">            Табличка резная (фанера) ПАРНАЯ малая</t>
  </si>
  <si>
    <t xml:space="preserve">            Табличка резная БАНЯ ПАРИТ БАНЯ ПРАВИТ</t>
  </si>
  <si>
    <t>550р</t>
  </si>
  <si>
    <t xml:space="preserve">            Табличка резная ИДИ ТЫ В БАНЮ</t>
  </si>
  <si>
    <t xml:space="preserve">            Табличка резная КРУТАЯ БАНЯ ОТВЕЧАЮ</t>
  </si>
  <si>
    <t xml:space="preserve">            Табличка резная ХОРОШ ПАРОК</t>
  </si>
  <si>
    <t xml:space="preserve">            Табличка резная ХОРОША БАНЬКА</t>
  </si>
  <si>
    <t xml:space="preserve">            Табличка резьба БАНЯ</t>
  </si>
  <si>
    <t xml:space="preserve">            Табличка резьба САУНА</t>
  </si>
  <si>
    <t>11500р  200кг</t>
  </si>
  <si>
    <t>продажа</t>
  </si>
  <si>
    <t>Расчетная величина</t>
  </si>
  <si>
    <t>руб/шт</t>
  </si>
  <si>
    <t>Выгодно</t>
  </si>
  <si>
    <t>горошина</t>
  </si>
  <si>
    <t>сорт</t>
  </si>
  <si>
    <t>влажн.</t>
  </si>
  <si>
    <t>пл 1шт</t>
  </si>
  <si>
    <t>цена 1шт</t>
  </si>
  <si>
    <t>руб/м</t>
  </si>
  <si>
    <t>цена м3</t>
  </si>
  <si>
    <t>цена м2</t>
  </si>
  <si>
    <t>м2 в м3</t>
  </si>
  <si>
    <t>шт в м3</t>
  </si>
  <si>
    <t>ФАНЕРА, OSB, ДВП</t>
  </si>
  <si>
    <t>Капитонов  А.Б.</t>
  </si>
  <si>
    <t>Цены указаны на 23.07.2015</t>
  </si>
  <si>
    <t xml:space="preserve">         ОSB,12мм, 2440х1220 Kronospan</t>
  </si>
  <si>
    <t xml:space="preserve">         ОSB,9мм, 2500х1250 Калевала</t>
  </si>
  <si>
    <t xml:space="preserve">        ДВП   2440 х1,22х3,2</t>
  </si>
  <si>
    <t xml:space="preserve">            10мм, 1525х1525, сорт 4/4, ФК</t>
  </si>
  <si>
    <t xml:space="preserve">            12мм, 1525х1525, сорт 4/4, ФК</t>
  </si>
  <si>
    <t xml:space="preserve">            15мм, 1525х1525, сорт 4/4, ФК</t>
  </si>
  <si>
    <t xml:space="preserve">            4мм, 1525х1525, сорт 4/4, ФК</t>
  </si>
  <si>
    <t xml:space="preserve">            8мм, 1525х1525, сорт 4/4, ФК</t>
  </si>
  <si>
    <t>ПОГОНАЖ</t>
  </si>
  <si>
    <t>тел. 345-217</t>
  </si>
  <si>
    <t xml:space="preserve">            20 мм, сорт А, 850р/м2 42500р/м3</t>
  </si>
  <si>
    <t xml:space="preserve">            20 мм, сорт В, 660р/м2 33000р/м3</t>
  </si>
  <si>
    <t xml:space="preserve">                20х200х1,0м, В, меб.щит</t>
  </si>
  <si>
    <t xml:space="preserve">            40 мм, сорт А, 1500р/м2 37500р/м3</t>
  </si>
  <si>
    <t xml:space="preserve">                40х1100х2м, А, меб.щит</t>
  </si>
  <si>
    <t xml:space="preserve">                40х1100х3м, А, меб.щит</t>
  </si>
  <si>
    <t xml:space="preserve">            40 мм, сорт В, 1200р/м2 30000р/м3</t>
  </si>
  <si>
    <t xml:space="preserve">                40х1100х2м, В, меб.щит, </t>
  </si>
  <si>
    <t xml:space="preserve">                40х800х0,8м, В, меб.щит, арх.</t>
  </si>
  <si>
    <t xml:space="preserve">        ЕВРОКРОН D 30 КВ.М. 75гр/м2</t>
  </si>
  <si>
    <t xml:space="preserve">        ЕВРОКРОН D 70 КВ.М. 75гр/м2</t>
  </si>
  <si>
    <t xml:space="preserve">        ЕВРОКРОН А 30 КВ.М. 75гр/м2</t>
  </si>
  <si>
    <t xml:space="preserve">        ЕВРОКРОН А 60 КВ.М. 75гр/м2</t>
  </si>
  <si>
    <t xml:space="preserve">        ЕВРОКРОН А 70 КВ.М. 75гр/м2</t>
  </si>
  <si>
    <t xml:space="preserve">        ЕВРОКРОН В 60 КВ.М. 55гр/м2</t>
  </si>
  <si>
    <t xml:space="preserve">        ЕВРОКРОН С 30 КВ.М. 75гр/м2</t>
  </si>
  <si>
    <t xml:space="preserve">        ЕВРОКРОН С 70 КВ.М. 75гр/м2</t>
  </si>
  <si>
    <t xml:space="preserve">        ИЗОЛАЙК D 60 КВ.М. 96гр/м2</t>
  </si>
  <si>
    <t xml:space="preserve">        ИЗОЛАЙК А 70 КВ.М. 100гр/м2</t>
  </si>
  <si>
    <t xml:space="preserve">        ИЗОЛАЙК В 60 КВ.М. 70гр/м2</t>
  </si>
  <si>
    <t xml:space="preserve">        ИЗОЛАЙК В 70 КВ.М. 70гр/м2</t>
  </si>
  <si>
    <t>ДВЕРИ</t>
  </si>
  <si>
    <t>ХВОЯ -  ОСИНА  - ЛИПА</t>
  </si>
  <si>
    <t xml:space="preserve">                Дверь банная   Осина 700х1,8м </t>
  </si>
  <si>
    <t xml:space="preserve">        ДВЕРИ (ХВОЯ) Кострома</t>
  </si>
  <si>
    <t xml:space="preserve">        Дверной брус  30х40х70 2,2м </t>
  </si>
  <si>
    <t xml:space="preserve">        Дверь 700 х1800, хвоя, (ласточкин хвост)</t>
  </si>
  <si>
    <t>ДЖУТ, ЛЁН, КАНАТ</t>
  </si>
  <si>
    <t xml:space="preserve">            ДЖУТОВАЯ ВЕРЕВКА Д-10 19м/кг</t>
  </si>
  <si>
    <t xml:space="preserve">            ДЖУТОВАЯ ВЕРЕВКА Д-12 14м/кг</t>
  </si>
  <si>
    <t xml:space="preserve">            ДЖУТОВАЯ ВЕРЕВКА Д-14 8,4м/кг</t>
  </si>
  <si>
    <t xml:space="preserve">            ДЖУТОВАЯ ВЕРЕВКА Д-16 7м/кг</t>
  </si>
  <si>
    <t xml:space="preserve">            ДЖУТОВАЯ ВЕРЕВКА Д-20 4,2м/кг</t>
  </si>
  <si>
    <t>АНТИСЕПТИКИ</t>
  </si>
  <si>
    <t xml:space="preserve">    АНТИСЕПТИКИ и ХИМИЯ</t>
  </si>
  <si>
    <t xml:space="preserve">        АНТИПЛЕСЕНЬ 1 Л (10) "ТЕФЛЕКС"</t>
  </si>
  <si>
    <t xml:space="preserve">            Евротекс САУНА (масло) 0,25л (12)"Рогнеда"</t>
  </si>
  <si>
    <t xml:space="preserve">        КЛЕЙ ОРИДЖИНАЛ 237 МЛ</t>
  </si>
  <si>
    <t xml:space="preserve">        КЛЕЙ ОРИДЖИНАЛ 473 МЛ</t>
  </si>
  <si>
    <t xml:space="preserve">        КЛЕЙ ПРЕМИУМ 118 МЛ</t>
  </si>
  <si>
    <t xml:space="preserve">        КЛЕЙ ПРЕМИУМ 237 МЛ</t>
  </si>
  <si>
    <t xml:space="preserve">        КЛЕЙ ПРЕМИУМ 473 МЛ</t>
  </si>
  <si>
    <t xml:space="preserve">        ЛАК</t>
  </si>
  <si>
    <t xml:space="preserve">            ЛАК ИНТЕРЬЕРНЫЙ ГЛЯНЦЕВЫЙ 0,9л</t>
  </si>
  <si>
    <t xml:space="preserve">            ЛАК ИНТЕРЬЕРНЫЙ МАТОВЫЙ 0,9л</t>
  </si>
  <si>
    <t xml:space="preserve">            ЛАК ПАРКЕТНЫЙ ГЛЯНЦЕВЫЙ 0,9 Л (14) "ПРЕСТИЖ"</t>
  </si>
  <si>
    <t xml:space="preserve">            ЛАК ПАРКЕТНЫЙ МАТОВЫЙ 0,9 Л (14) "ПРЕСТИЖ"</t>
  </si>
  <si>
    <t xml:space="preserve">            ЛАК ЯХТНЫЙ ГЛЯНЦЕВЫЙ 0,9 Л (14) "ПРЕСТИЖ"</t>
  </si>
  <si>
    <t xml:space="preserve">            ЛАК ЯХТНЫЙ МАТОВЫЙ 0,9 Л (14) "ПРЕСТИЖ"</t>
  </si>
  <si>
    <t xml:space="preserve">        НЕОМИД</t>
  </si>
  <si>
    <t xml:space="preserve">            АНТИЖУК 1Л КОНЦ. 1:4 NEOMID 100 N-100/1</t>
  </si>
  <si>
    <t xml:space="preserve">            АНТИСЕПТИК ДЛЯ БАНЬ И САУН 0,5Л КОНЦ 1:30 NEOMID 200 N-200/05</t>
  </si>
  <si>
    <t xml:space="preserve">            АНТИСЕПТИК ДЛЯ БАНЬ И САУН 1Л КОНЦ 1:5 NEOMID 200 N-200/1</t>
  </si>
  <si>
    <t xml:space="preserve">            АНТИСЕПТИК УНИВЕРСАЛЬНЫЙ 10Л </t>
  </si>
  <si>
    <t xml:space="preserve">            АНТИСЕПТИК УНИВЕРСАЛЬНЫЙ 5Л </t>
  </si>
  <si>
    <t xml:space="preserve">            ГЕРМЕТИК ТЕПЛЫЙ ДОМ 310 МЛ СОСНА NEOMID WOOD PROFESSIONAL N-WP-PINE/310</t>
  </si>
  <si>
    <t xml:space="preserve">            ЛАК АКРИЛОВЫЙ И САУН 1 Л NEOMID SAUNA N-SAUNA/1</t>
  </si>
  <si>
    <t xml:space="preserve">            ЛАК АКРИЛОВЫЙ И САУН 2.5 Л NEOMID SAUNA N-SAUNA/2.5</t>
  </si>
  <si>
    <t xml:space="preserve">            ОТБЕЛИВАТЕЛЬ  ДРЕВЕСИНЫ 1Л КОНЦ. 1:1 NEOMID 500 N-500/1</t>
  </si>
  <si>
    <t xml:space="preserve">            ОТБЕЛИВАТЕЛЬ  ДРЕВЕСИНЫ 5Л КОНЦ. 1:1 NEOMID 500 N-500/5</t>
  </si>
  <si>
    <t xml:space="preserve">        ПЕНА МОНТАЖНАЯ</t>
  </si>
  <si>
    <t xml:space="preserve">            Очиститель  пены "ZIGGER" 500мл</t>
  </si>
  <si>
    <t xml:space="preserve">            Пена HAUSER зимняя </t>
  </si>
  <si>
    <t xml:space="preserve">            Пена MAKROFLEX 750г</t>
  </si>
  <si>
    <t xml:space="preserve">            Пена MAKROFLEX 750г ПРОФИ</t>
  </si>
  <si>
    <t xml:space="preserve">            ПЕНА PROFPUR ULTRA </t>
  </si>
  <si>
    <t xml:space="preserve">            ПЕНА ПИСТОЛЕТНАЯ "PROFPUR" ULTRA 750 МЛ (12)</t>
  </si>
  <si>
    <t xml:space="preserve">        СЕНЕЖ</t>
  </si>
  <si>
    <t xml:space="preserve">             БИО 10кг Сенеж</t>
  </si>
  <si>
    <t xml:space="preserve">                ----//----</t>
  </si>
  <si>
    <t xml:space="preserve">             БИО 5кг Сенеж</t>
  </si>
  <si>
    <t xml:space="preserve">             ОГНЕБИО 10кг Сенеж</t>
  </si>
  <si>
    <t xml:space="preserve">             ОГНЕБИО 5кг Сенеж</t>
  </si>
  <si>
    <t xml:space="preserve">             ОГНЕБИО ПРОФ 6 кг Сенеж</t>
  </si>
  <si>
    <t xml:space="preserve">             ОГНЕБИО ПРОФ Сенеж кан 25 кг</t>
  </si>
  <si>
    <t xml:space="preserve">             СЕНЕЖ АНТИСЕПТИК 10 КГ</t>
  </si>
  <si>
    <t xml:space="preserve">             СЕНЕЖ АНТИСЕПТИК 5 КГ</t>
  </si>
  <si>
    <t xml:space="preserve">             УЛЬТРА 10кг Сенеж</t>
  </si>
  <si>
    <t xml:space="preserve">             УЛЬТРА 5кг Сенеж</t>
  </si>
  <si>
    <t xml:space="preserve">             ЭКОБИО 5кг Сенеж</t>
  </si>
  <si>
    <t xml:space="preserve">             ЭФФО  Сенеж 10кг</t>
  </si>
  <si>
    <t xml:space="preserve">             ЭФФО Сенеж 5 кг</t>
  </si>
  <si>
    <t xml:space="preserve">            117- 0,9 кг - Сенеж САУНА</t>
  </si>
  <si>
    <t xml:space="preserve">            117- 2,5кг - Сенеж САУНА</t>
  </si>
  <si>
    <t xml:space="preserve">            Х2 - 101 (иней) - 0,9кг- сенеж аквадекор</t>
  </si>
  <si>
    <t xml:space="preserve">            Х2 - 101 (иней) - 2,5кг - Сенеж АКВАДЕКОР</t>
  </si>
  <si>
    <t xml:space="preserve">            Х2 - 102 (бесцветный) - 0,9 кг - сенеж аквадекор</t>
  </si>
  <si>
    <t xml:space="preserve">            Х2 - 102 (бесцветный) - 2,5кг - сенеж аквадекор</t>
  </si>
  <si>
    <t xml:space="preserve">            Х2 - 103 (сосна) - 0,9кг - Сенеж АКВАДЕКОР</t>
  </si>
  <si>
    <t xml:space="preserve">            Х2 - 103 (сосна) - 2,5 кг - Сенеж АКВАДЕКОР</t>
  </si>
  <si>
    <t xml:space="preserve">            Х2 - 104 (лиственница) -2,5кг - Сенеж Аквадекор</t>
  </si>
  <si>
    <t xml:space="preserve">            Х2 - 106 (орегон) - 2,5кг - Сенеж Аквадекор</t>
  </si>
  <si>
    <t xml:space="preserve">            Х2 - 107 (каштан) - 2,5кг - Сенеж АКВАДЕКОР</t>
  </si>
  <si>
    <t xml:space="preserve">            Х2 - 108 (черешня) - 2,5кг - Сенеж АКВАДЕКОР</t>
  </si>
  <si>
    <t xml:space="preserve">            Х2 - 109 (орех) - 2,5кг - Сенеж Аквадекор</t>
  </si>
  <si>
    <t xml:space="preserve">            Х2 - 110 (махагон) - 2,5кг - Сенеж АКВАДЕКОР</t>
  </si>
  <si>
    <t xml:space="preserve">            Х2 - 111 (тик) - 2,5кг -сенеж аквадекор</t>
  </si>
  <si>
    <t xml:space="preserve">            Х2 - 112 (дуб) - 2,5кг - Сенеж АКВАДЕКОР</t>
  </si>
  <si>
    <t xml:space="preserve">            Х2 - 114 (рябина) - 2,5кг - Сенеж АКВАДЕКОР</t>
  </si>
  <si>
    <t xml:space="preserve">            Х2 - 116 (лагуна) - 0,9кг - сенеж аквадекор</t>
  </si>
  <si>
    <t xml:space="preserve">            Х2 - 118 (венге) - 0,9кг - Сенеж Аквадекор</t>
  </si>
  <si>
    <t xml:space="preserve">            Х2 - 118 (венге) - 2,5кг - Сенеж Аквадекор</t>
  </si>
  <si>
    <t xml:space="preserve">            Х2 - 119 (палисандр) - 0,9кг - Сенеж АКВАДЕКОР</t>
  </si>
  <si>
    <t xml:space="preserve">        ТЕКСТУРОЛ</t>
  </si>
  <si>
    <t xml:space="preserve">            ТЕКСТУРОЛ БЕЛЫЙ 1Л</t>
  </si>
  <si>
    <t xml:space="preserve">            ТЕКСТУРОЛ БЕЛЫЙ 3Л</t>
  </si>
  <si>
    <t xml:space="preserve">            ТЕКСТУРОЛ ГВАРНЕРИ ОРЕХ 1Л</t>
  </si>
  <si>
    <t xml:space="preserve">            ТЕКСТУРОЛ ДУБ 1Л</t>
  </si>
  <si>
    <t xml:space="preserve">            ТЕКСТУРОЛ КАЛУЖНИЦА 1Л</t>
  </si>
  <si>
    <t xml:space="preserve">            ТЕКСТУРОЛ МАХАГОН 1Л</t>
  </si>
  <si>
    <t xml:space="preserve">            ТЕКСТУРОЛ ОРЕГОН 1Л</t>
  </si>
  <si>
    <t xml:space="preserve">            ТЕКСТУРОЛ ОРЕХ 1Л</t>
  </si>
  <si>
    <t xml:space="preserve">            ТЕКСТУРОЛ ПАЛИСАНДР 1Л</t>
  </si>
  <si>
    <t xml:space="preserve">            ТЕКСТУРОЛ СОСНА 1Л</t>
  </si>
  <si>
    <t xml:space="preserve">            ТЕКСТУРОЛ СОСНА 3Л</t>
  </si>
  <si>
    <t xml:space="preserve">            ТЕКСТУРОЛ ТИК 1Л</t>
  </si>
  <si>
    <t xml:space="preserve">        ШПАТЛЕВКА</t>
  </si>
  <si>
    <t xml:space="preserve">            ШПАТЛЕВКА ДУБ</t>
  </si>
  <si>
    <t xml:space="preserve">            ШПАТЛЕВКА СОСНА</t>
  </si>
  <si>
    <t>Тел. (факс) 345217; www.345217.ru  345217@bk.ru</t>
  </si>
  <si>
    <t>руб/м3</t>
  </si>
  <si>
    <t>14%</t>
  </si>
  <si>
    <t>вл</t>
  </si>
  <si>
    <t>ЭКОНОМ</t>
  </si>
  <si>
    <t>Архангельск</t>
  </si>
  <si>
    <t>БЛОК-ХАУС (ХВОЯ)</t>
  </si>
  <si>
    <t>ИМИТАЦИЯ БРУСА (ХВОЯ)</t>
  </si>
  <si>
    <t>ДОСКА СУХ СТРОГ</t>
  </si>
  <si>
    <t>БРУСКИ СУХ СТРОГ</t>
  </si>
  <si>
    <t xml:space="preserve">        сух стр 18х90х2,0 сорт С</t>
  </si>
  <si>
    <t xml:space="preserve">        сух стр 18х90х3,0 сорт В</t>
  </si>
  <si>
    <t xml:space="preserve">        сух стр 10х30х3,0</t>
  </si>
  <si>
    <t xml:space="preserve">        сух стр 20х100х3,0</t>
  </si>
  <si>
    <t xml:space="preserve">        сух стр 20х120х2,0</t>
  </si>
  <si>
    <t xml:space="preserve">        сух стр 20х120х2,5</t>
  </si>
  <si>
    <t xml:space="preserve">        сух стр 20х120х3,0</t>
  </si>
  <si>
    <t xml:space="preserve">        сух стр 20х140х2,0</t>
  </si>
  <si>
    <t xml:space="preserve">        сух стр 15х40х3,0</t>
  </si>
  <si>
    <t xml:space="preserve">        сух стр 20х140х3,0</t>
  </si>
  <si>
    <t xml:space="preserve">        сух стр 18х40х2,0</t>
  </si>
  <si>
    <t xml:space="preserve">        сух стр 20х70х3,0</t>
  </si>
  <si>
    <t xml:space="preserve">        сух стр 18х40х2,1</t>
  </si>
  <si>
    <t xml:space="preserve">        сух стр 20х90х2,0 </t>
  </si>
  <si>
    <t xml:space="preserve">        сух стр 18х40х3,0 </t>
  </si>
  <si>
    <t xml:space="preserve">        сух стр 20х90х2,0 сорт С</t>
  </si>
  <si>
    <t xml:space="preserve">        сух стр 20х30х2,0</t>
  </si>
  <si>
    <t xml:space="preserve">        сух стр 30х90х3,0</t>
  </si>
  <si>
    <t xml:space="preserve">        сух стр 20х30х3,0</t>
  </si>
  <si>
    <t xml:space="preserve">        сух стр 40х100х3.0</t>
  </si>
  <si>
    <t xml:space="preserve">        сух стр 20х40х3,0</t>
  </si>
  <si>
    <t xml:space="preserve">        сух стр 40х140х6.0</t>
  </si>
  <si>
    <t xml:space="preserve">        сух стр 40х150х3.0</t>
  </si>
  <si>
    <t xml:space="preserve">        сух стр 20х50х2,0</t>
  </si>
  <si>
    <t xml:space="preserve">        сух стр 40х190х6.0</t>
  </si>
  <si>
    <t xml:space="preserve">        сух стр 20х50х3,0</t>
  </si>
  <si>
    <t xml:space="preserve">        сух стр 45х145х3.0</t>
  </si>
  <si>
    <t xml:space="preserve">        сух стр 30х30х3,0</t>
  </si>
  <si>
    <t xml:space="preserve">        сух стр 45х145х6.0</t>
  </si>
  <si>
    <t xml:space="preserve">        сух стр 30х40х3,0</t>
  </si>
  <si>
    <t xml:space="preserve">        сух стр 50х100х3.0</t>
  </si>
  <si>
    <t xml:space="preserve">        сух стр 50х125х3.0</t>
  </si>
  <si>
    <t xml:space="preserve">        сух стр 50х150х3.0</t>
  </si>
  <si>
    <t xml:space="preserve">        сух стр 30х60х3,0</t>
  </si>
  <si>
    <t xml:space="preserve">        сух стр 30х70х3,0</t>
  </si>
  <si>
    <t xml:space="preserve">        сух стр 40х40х2,0</t>
  </si>
  <si>
    <t xml:space="preserve">        сух стр 40х40х3,0</t>
  </si>
  <si>
    <t xml:space="preserve">        сух стр 40х50х3,0</t>
  </si>
  <si>
    <t xml:space="preserve">        сух стр 40х60х3,0</t>
  </si>
  <si>
    <t xml:space="preserve">        сух стр 42х50х2,5</t>
  </si>
  <si>
    <t xml:space="preserve">        сух стр 45х45х3,0</t>
  </si>
  <si>
    <t xml:space="preserve">        сух стр 45х45х6,0</t>
  </si>
  <si>
    <t xml:space="preserve">        сух стр 50х50х3,0</t>
  </si>
  <si>
    <t xml:space="preserve">        сух стр 50х70х3,0</t>
  </si>
  <si>
    <t xml:space="preserve">        сух стр 75х75х3,0</t>
  </si>
  <si>
    <t xml:space="preserve">        сух стр.95х95х3,0</t>
  </si>
  <si>
    <t xml:space="preserve">ТВЕРЬ   Склейка по длине и толщине;  Без сучков; МШ;  СЭНДВИЧ ПОЛ        </t>
  </si>
  <si>
    <t>29.10.2015 ИП Капитонов АБ</t>
  </si>
  <si>
    <t>1,5</t>
  </si>
  <si>
    <t>2</t>
  </si>
  <si>
    <t>2,2</t>
  </si>
  <si>
    <t>2,5</t>
  </si>
  <si>
    <t>2,7</t>
  </si>
  <si>
    <t>3</t>
  </si>
  <si>
    <t>15</t>
  </si>
  <si>
    <t>86</t>
  </si>
  <si>
    <t>ВАГОНКА (ОСИНА) - Вологда          сорт А  БЕЗ СУЧКОВ</t>
  </si>
  <si>
    <t>ВАГОНКА (ОСИНА) - Вологда            сорт В  С СУЧКАМИ</t>
  </si>
  <si>
    <t>без сучков</t>
  </si>
  <si>
    <t>с сучками</t>
  </si>
  <si>
    <t>ул.Станкостроителей д.3А,  Тел. 345-217</t>
  </si>
  <si>
    <t>ДЛИННА В АССОРТИМЕНТЕ</t>
  </si>
  <si>
    <t>Прайс ИП Капитонов А.Б.</t>
  </si>
  <si>
    <t>ВАГОНКА (ОСИНА) - Иваново          сорт АВ</t>
  </si>
  <si>
    <t xml:space="preserve">                                                  </t>
  </si>
  <si>
    <t xml:space="preserve">        сух стр 18х110х6,0</t>
  </si>
  <si>
    <t xml:space="preserve">        сух стр 18х90х2,0 сорт В</t>
  </si>
  <si>
    <t xml:space="preserve">        сух стр 20х140х2,5</t>
  </si>
  <si>
    <t xml:space="preserve">        сух стр 20х180х3,0</t>
  </si>
  <si>
    <t xml:space="preserve">        сух стр 30х100х3.0 </t>
  </si>
  <si>
    <t xml:space="preserve">        сух стр 30х150х3.0 </t>
  </si>
  <si>
    <t xml:space="preserve">        сух стр 30х90х3.0 палубная</t>
  </si>
  <si>
    <t xml:space="preserve">        сух стр 10х30х2,5</t>
  </si>
  <si>
    <t xml:space="preserve">        сух стр 10х40х2,5</t>
  </si>
  <si>
    <t xml:space="preserve">        ГАЛТЕЛЬ</t>
  </si>
  <si>
    <t xml:space="preserve">            Галтель, 3,0м</t>
  </si>
  <si>
    <t xml:space="preserve">            МШ Галтель 3,0м</t>
  </si>
  <si>
    <t xml:space="preserve">        ГОТИКА</t>
  </si>
  <si>
    <t xml:space="preserve">            БОРДЮР 100х18х2,5м "готика"</t>
  </si>
  <si>
    <t xml:space="preserve">            БОРДЮР 100х18х3,0м "готика"</t>
  </si>
  <si>
    <t xml:space="preserve">            ЕВРОПЛИНТУС  60х18х2,5м "готика"</t>
  </si>
  <si>
    <t xml:space="preserve">            ЕВРОПЛИНТУС  60х18х3,0м "готика"</t>
  </si>
  <si>
    <t xml:space="preserve">            ЕВРОПЛИНТУС 100х18х2,5м "готика"</t>
  </si>
  <si>
    <t xml:space="preserve">            ЕВРОПЛИНТУС 100х18х3,0м "готика"</t>
  </si>
  <si>
    <t xml:space="preserve">            КАРНИЗ 100х18х 3м "готика"</t>
  </si>
  <si>
    <t xml:space="preserve">            КАРНИЗ 100х18х2,5м "готика"</t>
  </si>
  <si>
    <t xml:space="preserve">            НАЛИЧНИК  65х18х2,2м "готика"</t>
  </si>
  <si>
    <t xml:space="preserve">            НАЛИЧНИК  80х18х2,2м "готика"</t>
  </si>
  <si>
    <t xml:space="preserve">            ОЧЕЛЬЕ</t>
  </si>
  <si>
    <t xml:space="preserve">            Пилястра 80 дл. 2,15м (с копытом и розеткой)</t>
  </si>
  <si>
    <t xml:space="preserve">            ПОРТАЛ ДВЕРНОЙ 1-100</t>
  </si>
  <si>
    <t xml:space="preserve">            ПОРТАЛ ДВЕРНОЙ 2-80</t>
  </si>
  <si>
    <t xml:space="preserve">            ПОРТАЛ ДВЕРНОЙ 3-100</t>
  </si>
  <si>
    <t xml:space="preserve">            ПОРТАЛ ДВЕРНОЙ 3-80</t>
  </si>
  <si>
    <t xml:space="preserve">            ПРЯМОЕ СОЕДИНЕНИЕ для карниза 100х18</t>
  </si>
  <si>
    <t xml:space="preserve">            РАСКЛАДКА 35х15х2,5м "готика"</t>
  </si>
  <si>
    <t xml:space="preserve">            РАСКЛАДКА УГЛОВАЯ 35х15х2,5м "готика"</t>
  </si>
  <si>
    <t xml:space="preserve">            РОЗЕТКА 90х90 </t>
  </si>
  <si>
    <t xml:space="preserve">            СТВОЛ ПИЛЯСТРЫ 100х16х2,5м</t>
  </si>
  <si>
    <t xml:space="preserve">        КАРНИЗЫ</t>
  </si>
  <si>
    <t xml:space="preserve">              70мм 2,5м  Наличник резной</t>
  </si>
  <si>
    <t xml:space="preserve">              70мм 3м  Наличник резной</t>
  </si>
  <si>
    <t xml:space="preserve">              90 мм 3м Наличник резной</t>
  </si>
  <si>
    <t xml:space="preserve">             120мм 3м Наличник резной</t>
  </si>
  <si>
    <t xml:space="preserve">            "колокольчик" (К-3) Карниз резной дл.1,7м</t>
  </si>
  <si>
    <t xml:space="preserve">            "сердце" (К-1) Карниз резной 1,7м</t>
  </si>
  <si>
    <t xml:space="preserve">            "снежинка" (К-2) Карниз резной дл.1,7м</t>
  </si>
  <si>
    <t xml:space="preserve">        ЛИПА </t>
  </si>
  <si>
    <t xml:space="preserve">            ОКЛАДКА 70х12х2,2м  липа без сучка</t>
  </si>
  <si>
    <t xml:space="preserve">            ОКЛАДКА 70х12х2,2м  липа сучок </t>
  </si>
  <si>
    <t xml:space="preserve">            ПЛИНТУС 25х2,0м липа, Экстра</t>
  </si>
  <si>
    <t xml:space="preserve">            ПЛИНТУС 25х2,1м липа, Экстра</t>
  </si>
  <si>
    <t xml:space="preserve">            ПЛИНТУС 25х2,5м липа, Экстра</t>
  </si>
  <si>
    <t xml:space="preserve">            ПЛИНТУС 25х2,9м липа, Экстра</t>
  </si>
  <si>
    <t xml:space="preserve">            ПЛИНТУС 40х1,8м липа, Экстра</t>
  </si>
  <si>
    <t xml:space="preserve">            ПЛИНТУС 40х1,9м липа, Экстра</t>
  </si>
  <si>
    <t xml:space="preserve">            ПЛИНТУС 40х2,5м липа, Экстра</t>
  </si>
  <si>
    <t xml:space="preserve">            РАСКЛАДКА 30х2,4м липа, Экстра</t>
  </si>
  <si>
    <t xml:space="preserve">            РАСКЛАДКА 30х2,5м липа, Экстра</t>
  </si>
  <si>
    <t xml:space="preserve">            РАСКЛАДКА 30х2,6м липа, Экстра</t>
  </si>
  <si>
    <t xml:space="preserve">            УГОЛОК 25х2,0м липа, Экстра</t>
  </si>
  <si>
    <t xml:space="preserve">            УГОЛОК 25х2,3м липа, Экстра</t>
  </si>
  <si>
    <t xml:space="preserve">            УГОЛОК 25х2,5м липа, Экстра</t>
  </si>
  <si>
    <t xml:space="preserve">            УГОЛОК 25х2,6м липа, Экстра</t>
  </si>
  <si>
    <t xml:space="preserve">            УГОЛОК 25х2,8м липа, Экстра</t>
  </si>
  <si>
    <t xml:space="preserve">            УГОЛОК 25х3,0м липа, Экстра</t>
  </si>
  <si>
    <t xml:space="preserve">        ОКЛАДКА</t>
  </si>
  <si>
    <t xml:space="preserve">              45х12х2,2м Окладка</t>
  </si>
  <si>
    <t xml:space="preserve">              50х12х3,0м Окладка</t>
  </si>
  <si>
    <t xml:space="preserve">              60х12х3,0м Окладка</t>
  </si>
  <si>
    <t xml:space="preserve">              70х12х3,0м Окладка</t>
  </si>
  <si>
    <t xml:space="preserve">              80х12х3,0м Окладка</t>
  </si>
  <si>
    <t xml:space="preserve">              90х12х3,0м Окладка</t>
  </si>
  <si>
    <t xml:space="preserve">            120х12х2,2м Окладка !МШ сучок</t>
  </si>
  <si>
    <t xml:space="preserve">            120х12х3,0м Окладка</t>
  </si>
  <si>
    <t xml:space="preserve">            140х12х2,2м Окладка !МШ сучок</t>
  </si>
  <si>
    <t xml:space="preserve">            140х12х3,0м Окладка </t>
  </si>
  <si>
    <t xml:space="preserve">            М.Ш. 45х12-2,2м Окладка</t>
  </si>
  <si>
    <t xml:space="preserve">            М.Ш. 50х12-2,2м Окладка</t>
  </si>
  <si>
    <t xml:space="preserve">            М.Ш. 60х12-2,2м Окладка</t>
  </si>
  <si>
    <t xml:space="preserve">            М.Ш. 65х12-2,15м Окладка фигурная</t>
  </si>
  <si>
    <t xml:space="preserve">            М.Ш. 70х12-2,2м Окладка</t>
  </si>
  <si>
    <t xml:space="preserve">            М.Ш. 70х12-3,0м Окладка</t>
  </si>
  <si>
    <t xml:space="preserve">            М.Ш. 80х12-2,15м Окладка Б.Х.</t>
  </si>
  <si>
    <t xml:space="preserve">            М.Ш. 80х12-2,2м Окладка</t>
  </si>
  <si>
    <t xml:space="preserve">            М.Ш. 90х12-2,15м Окладка Б.Х.</t>
  </si>
  <si>
    <t xml:space="preserve">            М.Ш. 90х12-2,2м  Окладка</t>
  </si>
  <si>
    <t xml:space="preserve">            М.Ш.115х12-2,2м  Окладка</t>
  </si>
  <si>
    <t xml:space="preserve">            М.Ш.120х12-2,2м  Окладка</t>
  </si>
  <si>
    <t xml:space="preserve">            М.Ш.120х12-3,0м  Окладка</t>
  </si>
  <si>
    <t xml:space="preserve">            М.Ш.140х12-2,2м  Окладка</t>
  </si>
  <si>
    <t xml:space="preserve">            М.Ш.140х12-3,0м  Окладка</t>
  </si>
  <si>
    <t xml:space="preserve">        ОСИНА</t>
  </si>
  <si>
    <t xml:space="preserve">            ГАЛТЕЛЬ 19х19х1,9 м осина</t>
  </si>
  <si>
    <t xml:space="preserve">            ГРИБОК 1,8м осина</t>
  </si>
  <si>
    <t xml:space="preserve">            ГРИБОК 2,0м осина</t>
  </si>
  <si>
    <t xml:space="preserve">            ГРИБОК 2,1м осина</t>
  </si>
  <si>
    <t xml:space="preserve">            ГРИБОК 2,2м осина</t>
  </si>
  <si>
    <t xml:space="preserve">            ГРИБОК 2,3м осина</t>
  </si>
  <si>
    <t xml:space="preserve">            ГРИБОК 2,4м осина</t>
  </si>
  <si>
    <t xml:space="preserve">            ОКЛАДКА 70х12х2,2м  осина сучок 1сорт</t>
  </si>
  <si>
    <t xml:space="preserve">            ОКЛАДКА 70х12х2,2м  осина сучок2 сорт</t>
  </si>
  <si>
    <t xml:space="preserve">            ПЛИНТУС 35х2,0м осина</t>
  </si>
  <si>
    <t xml:space="preserve">            ПЛИНТУС 35х2,2м осина</t>
  </si>
  <si>
    <t xml:space="preserve">            ПЛИНТУС 35х2,5м осина</t>
  </si>
  <si>
    <t xml:space="preserve">            ПЛИНТУС 35х3,0м осина</t>
  </si>
  <si>
    <t xml:space="preserve">            ПЛИНТУС 45х1,5м осина</t>
  </si>
  <si>
    <t xml:space="preserve">            ПЛИНТУС 45х1,8м осина</t>
  </si>
  <si>
    <t xml:space="preserve">            ПЛИНТУС 45х2,0м осина</t>
  </si>
  <si>
    <t xml:space="preserve">            ПЛИНТУС 45х2,1м осина</t>
  </si>
  <si>
    <t xml:space="preserve">            ПЛИНТУС 45х2,2м осина</t>
  </si>
  <si>
    <t xml:space="preserve">            ПЛИНТУС 45х2,3м осина</t>
  </si>
  <si>
    <t xml:space="preserve">            ПЛИНТУС 45х2,4м осина</t>
  </si>
  <si>
    <t xml:space="preserve">            ПЛИНТУС 45х2,5м осина</t>
  </si>
  <si>
    <t xml:space="preserve">            ПЛИНТУС 45х2,7м осина</t>
  </si>
  <si>
    <t xml:space="preserve">            ПЛИНТУС 45х3,0м осина</t>
  </si>
  <si>
    <t xml:space="preserve">            УГОЛОК 25х25х2,5м осина</t>
  </si>
  <si>
    <t xml:space="preserve">            УГОЛОК 40х40х2м осина</t>
  </si>
  <si>
    <t xml:space="preserve">        ПЛИНТУС</t>
  </si>
  <si>
    <t xml:space="preserve">            35х14х3,0м Плинтус</t>
  </si>
  <si>
    <t xml:space="preserve">            35х14х3,0м Плинтус б/сучка цельный</t>
  </si>
  <si>
    <t xml:space="preserve">            45х14х3,0м Плинтус</t>
  </si>
  <si>
    <t xml:space="preserve">            45х14х3,0м Плинтус б/сучка цельный</t>
  </si>
  <si>
    <t xml:space="preserve">            55х14х3,0м Плинтус</t>
  </si>
  <si>
    <t xml:space="preserve">            65х14х3,0м Плинтус</t>
  </si>
  <si>
    <t xml:space="preserve">            МШ, 25х3,0м, Плинтус</t>
  </si>
  <si>
    <t xml:space="preserve">            МШ, 25х3,0м, Плинтус фигурный</t>
  </si>
  <si>
    <t xml:space="preserve">            МШ, 35х3,0м, Плинтус</t>
  </si>
  <si>
    <t xml:space="preserve">            МШ, 35х3,0м, Плинтус фигурный</t>
  </si>
  <si>
    <t xml:space="preserve">            МШ, 45х3,0м, Плинтус</t>
  </si>
  <si>
    <t xml:space="preserve">            МШ, 45х3,0м, Плинтус фигурный</t>
  </si>
  <si>
    <t xml:space="preserve">            МШ, 55х2,0м, Плинтус</t>
  </si>
  <si>
    <t xml:space="preserve">            МШ, 55х3,0м, Плинтус</t>
  </si>
  <si>
    <t xml:space="preserve">            МШ, 55х3,0м, Плинтус фигурный</t>
  </si>
  <si>
    <t xml:space="preserve">            МШ, 65х2,0м, Плинтус</t>
  </si>
  <si>
    <t xml:space="preserve">            МШ, 65х2,5м, Плинтус</t>
  </si>
  <si>
    <t xml:space="preserve">            МШ, 65х3,0м, Плинтус</t>
  </si>
  <si>
    <t xml:space="preserve">        РАСКЛАДКА</t>
  </si>
  <si>
    <t xml:space="preserve">             сух стр 02х35х1,5 рейка декоративная</t>
  </si>
  <si>
    <t xml:space="preserve">            25х5-3,0м   Раскл</t>
  </si>
  <si>
    <t xml:space="preserve">            35х5-3,0м  Раскл</t>
  </si>
  <si>
    <t xml:space="preserve">            45х5-3,0м   Раскл</t>
  </si>
  <si>
    <t xml:space="preserve">            МШ, 20х3м  Раскл</t>
  </si>
  <si>
    <t xml:space="preserve">            МШ, 30х3м  Раскл</t>
  </si>
  <si>
    <t xml:space="preserve">            МШ, 40х3м  Раскл  толщ4-6мм</t>
  </si>
  <si>
    <t xml:space="preserve">            МШ, 50х3м  Раскл</t>
  </si>
  <si>
    <t xml:space="preserve">        УГОЛОК</t>
  </si>
  <si>
    <t xml:space="preserve">            35х5-3,0м   Уголок</t>
  </si>
  <si>
    <t xml:space="preserve">            45х5-3,0м   Уголок</t>
  </si>
  <si>
    <t xml:space="preserve">            55х5-3,0м   Уголок</t>
  </si>
  <si>
    <t xml:space="preserve">            65х5-3,0м   Уголок</t>
  </si>
  <si>
    <t xml:space="preserve">            МШ,20, 3м  Уголок </t>
  </si>
  <si>
    <t xml:space="preserve">            МШ,30, 3м  Уголок </t>
  </si>
  <si>
    <t xml:space="preserve">            МШ,40, 3м  Уголок </t>
  </si>
  <si>
    <t xml:space="preserve">            МШ,50, 3м  Уголок </t>
  </si>
  <si>
    <t xml:space="preserve">            МШ,60, 3м  Уголок </t>
  </si>
  <si>
    <t xml:space="preserve">            МШ,70, 3м  Уголок </t>
  </si>
  <si>
    <t xml:space="preserve">            МШ,80, 3м  Уголок </t>
  </si>
  <si>
    <t xml:space="preserve">        ШТАПИК</t>
  </si>
  <si>
    <t xml:space="preserve">            Штапик 10х10х3,0м</t>
  </si>
  <si>
    <t>Цены указаны на 25.02.2016</t>
  </si>
  <si>
    <t xml:space="preserve">            Карниз резной №1 - №7</t>
  </si>
  <si>
    <t xml:space="preserve">        сух стр 30х90х2.0 палубная</t>
  </si>
  <si>
    <t xml:space="preserve">        сух стр 35х140х3.0</t>
  </si>
  <si>
    <t xml:space="preserve">            сорт А,     80х80х6, брус конструкционный</t>
  </si>
  <si>
    <t xml:space="preserve">            сорт А, 100х100х3, брус конструкционный</t>
  </si>
  <si>
    <t xml:space="preserve">            сорт А, 100х100х6, брус рубашечный</t>
  </si>
  <si>
    <t xml:space="preserve">            сорт В,     80х80х3, брус конструкционный</t>
  </si>
  <si>
    <t xml:space="preserve">            сорт В,     80х80х4, брус конструкционный</t>
  </si>
  <si>
    <t xml:space="preserve">            сорт В, 100х100х3, брус рубашечный</t>
  </si>
  <si>
    <t xml:space="preserve">            сорт В, 100х100х6, брус рубашечный</t>
  </si>
  <si>
    <t xml:space="preserve">            сорт В, 120х120х3, брус конструкционный</t>
  </si>
  <si>
    <t xml:space="preserve">            сорт В, 120х120х4, брус конструкционный</t>
  </si>
  <si>
    <t xml:space="preserve">            сорт В, 150х150х3, брус конструкционный</t>
  </si>
  <si>
    <t>КОНСТРУКЦИОННЫЙ БРУС</t>
  </si>
  <si>
    <t xml:space="preserve">        сух стр 10х40х3,0</t>
  </si>
  <si>
    <t xml:space="preserve">        сух стр 15х40х2,0</t>
  </si>
  <si>
    <t xml:space="preserve">        сух стр 20х40х2,0</t>
  </si>
  <si>
    <t xml:space="preserve">        сух стр 20х50х2,5</t>
  </si>
  <si>
    <t xml:space="preserve">        сух стр 30х30х2,0</t>
  </si>
  <si>
    <t xml:space="preserve">        сух стр 30х50х2,0</t>
  </si>
  <si>
    <t xml:space="preserve">        сух стр 30х50х3,0</t>
  </si>
  <si>
    <t xml:space="preserve">        сух стр 40х40х2,5</t>
  </si>
  <si>
    <t xml:space="preserve">        сух стр 40х50х2,0</t>
  </si>
  <si>
    <t xml:space="preserve">        сух стр 50х60х3,0</t>
  </si>
  <si>
    <t xml:space="preserve">              ЛЮКС  2,1м  12,5х88/96  арханг.</t>
  </si>
  <si>
    <t xml:space="preserve">              ЛЮКС  3,0м  12,5х88/96  арханг.</t>
  </si>
  <si>
    <t xml:space="preserve">            А, дл. 1,0м,  12.5х96мм</t>
  </si>
  <si>
    <t xml:space="preserve">            А, дл. 1,2м,  12.5х96мм</t>
  </si>
  <si>
    <t xml:space="preserve">            А, дл. 1,5м 12.5х96мм</t>
  </si>
  <si>
    <t xml:space="preserve">            А, дл. 1,8м,  12.5х96мм</t>
  </si>
  <si>
    <t xml:space="preserve">            А, дл. 2,0м,  12.5х96мм</t>
  </si>
  <si>
    <t xml:space="preserve">            А, дл. 2,1м,  12.5х96мм</t>
  </si>
  <si>
    <t xml:space="preserve">            А, дл. 2,4м,  12.5х96мм</t>
  </si>
  <si>
    <t xml:space="preserve">            А, дл. 2,5м,  12.5х96мм</t>
  </si>
  <si>
    <t xml:space="preserve">            А, дл. 2,7м,  12.5х96мм </t>
  </si>
  <si>
    <t xml:space="preserve">            А, дл. 3,0м,  12.5х96мм</t>
  </si>
  <si>
    <t xml:space="preserve">            А, дл. 4,0 м,  12.5х96мм </t>
  </si>
  <si>
    <t xml:space="preserve">        АВ сорт</t>
  </si>
  <si>
    <t xml:space="preserve">            АВ  1,8м  12,5х88/96  арханг.</t>
  </si>
  <si>
    <t xml:space="preserve">            АВ  6,0м  12,5х88/96  арханг.</t>
  </si>
  <si>
    <t xml:space="preserve">            АВ 13х85х2,7м, сорт АВ, Вагонка (кострома) </t>
  </si>
  <si>
    <t xml:space="preserve">            АВ 13х85х3,0м, сорт АВ, Вагонка (кострома) </t>
  </si>
  <si>
    <t xml:space="preserve">            Вагонка (хвоя) 12,5х90х3; сорт А-В (вологда)</t>
  </si>
  <si>
    <t xml:space="preserve">            ВС 13х85х2,0м, сорт ВС, Вагонка (кострома) </t>
  </si>
  <si>
    <t xml:space="preserve">            ЕВРО, сорт АВ, дл.3м, 18х96мм</t>
  </si>
  <si>
    <t xml:space="preserve">        В сорт</t>
  </si>
  <si>
    <t xml:space="preserve">             СТАНДАРТ  2,1м  12,5х88/96  арханг.</t>
  </si>
  <si>
    <t xml:space="preserve">             СТАНДАРТ  3,0м  12,5х88/96  арханг.</t>
  </si>
  <si>
    <t xml:space="preserve">            В, дл. 2,0м  12.5х96мм</t>
  </si>
  <si>
    <t xml:space="preserve">            В, дл. 2,1м  12.5х96мм</t>
  </si>
  <si>
    <t xml:space="preserve">            В, дл. 2,4м,  12.5х96мм</t>
  </si>
  <si>
    <t xml:space="preserve">            В, дл. 2,5м,  12.5х96мм</t>
  </si>
  <si>
    <t xml:space="preserve">            В, дл. 2,7м,  12.5х96мм</t>
  </si>
  <si>
    <t xml:space="preserve">            В, дл. 3,0м,  12.5х96мм</t>
  </si>
  <si>
    <t xml:space="preserve">            В, дл. 4,0м,  12.5х96мм</t>
  </si>
  <si>
    <t xml:space="preserve">        ВС сорт</t>
  </si>
  <si>
    <t xml:space="preserve">            13х85х2,1м, сорт ВС, Вагонка (кострома) </t>
  </si>
  <si>
    <t xml:space="preserve">            13х85х2,4м, сорт ВС, Вагонка (кострома) </t>
  </si>
  <si>
    <t xml:space="preserve">            13х85х2,7м, сорт ВС, Вагонка (кострома) </t>
  </si>
  <si>
    <t xml:space="preserve">            13х85х3,0м, сорт ВС, Вагонка (кострома) </t>
  </si>
  <si>
    <t xml:space="preserve">        С сорт</t>
  </si>
  <si>
    <t xml:space="preserve">            С,дл. 2,0м,  12.5х96мм</t>
  </si>
  <si>
    <t xml:space="preserve">            С,дл. 2,5м,  12.5х96мм</t>
  </si>
  <si>
    <t xml:space="preserve">            С,дл. 2,7м,  12.5х96мм</t>
  </si>
  <si>
    <t xml:space="preserve">            С,дл. 3,0м,  12.5х96мм</t>
  </si>
  <si>
    <t xml:space="preserve">            ЭКОНОМ  2,1м  12,5х88/96  арханг.</t>
  </si>
  <si>
    <t xml:space="preserve">            ЭКОНОМ  2,55м  12,5х88/96  арханг.</t>
  </si>
  <si>
    <t xml:space="preserve">            ЭКОНОМ  3,0м  12,5х88/96  арханг.</t>
  </si>
  <si>
    <t xml:space="preserve">            ЭКОНОМ  6,0м  12,5х115 ШТИЛЬ  арханг.</t>
  </si>
  <si>
    <t xml:space="preserve">            12,5х220х2,5м Ст.панели, МШ</t>
  </si>
  <si>
    <t xml:space="preserve">            12,5х220х2,7м Ст.панели, МШ</t>
  </si>
  <si>
    <t xml:space="preserve">            12,5х220х3м Ст.панели, МШ</t>
  </si>
  <si>
    <t xml:space="preserve">            12,5х82х2,5, МШ Вагонка</t>
  </si>
  <si>
    <t xml:space="preserve">            12,5х82х3,0 МШ вагонка</t>
  </si>
  <si>
    <t xml:space="preserve">            Экстра 13х85х2,0м, Вагонка (кострома) </t>
  </si>
  <si>
    <t xml:space="preserve">            Экстра 13х85х2,2м, Вагонка (кострома) </t>
  </si>
  <si>
    <t xml:space="preserve">            Экстра 13х85х2,4м, Вагонка (кострома) </t>
  </si>
  <si>
    <t xml:space="preserve">            Экстра 13х85х2,5м, Вагонка (кострома) </t>
  </si>
  <si>
    <t xml:space="preserve">            Экстра 13х85х2,7м, Вагонка (кострома) </t>
  </si>
  <si>
    <t xml:space="preserve">            Экстра 13х85х3,0м, Вагонка (кострома) </t>
  </si>
  <si>
    <t xml:space="preserve">    ВАГОНКА ХВОЯ</t>
  </si>
  <si>
    <t>БАЗА ПИЛОМАТЕРИАЛОВ БУРАТИНО</t>
  </si>
  <si>
    <t xml:space="preserve">        А сорт </t>
  </si>
  <si>
    <t xml:space="preserve">        Экстра сорт - без сучков</t>
  </si>
  <si>
    <t xml:space="preserve">                20х200х1,4м, А, меб.щит</t>
  </si>
  <si>
    <t xml:space="preserve">                20х200х1,6м, А, меб.щит</t>
  </si>
  <si>
    <t xml:space="preserve">                20х200х2,5м, А, меб.щит</t>
  </si>
  <si>
    <t xml:space="preserve">                20х400х2,5м, А, меб.щит</t>
  </si>
  <si>
    <t xml:space="preserve">                20х600х2,5м, А, меб.щит</t>
  </si>
  <si>
    <t xml:space="preserve">                20х200х2,0м, В, меб.щит</t>
  </si>
  <si>
    <t xml:space="preserve">                20х200х2,5м, В, меб.щит</t>
  </si>
  <si>
    <t xml:space="preserve">                20х400х2,5м, В, меб.щит</t>
  </si>
  <si>
    <t xml:space="preserve">                20х600х2,5м, В, меб.щит</t>
  </si>
  <si>
    <t xml:space="preserve">                40х1000х1,2м, А, меб.щит</t>
  </si>
  <si>
    <t xml:space="preserve">                40х1000х2,5м, А, меб.щит</t>
  </si>
  <si>
    <t xml:space="preserve">                40х1000х3м, А, меб.щит</t>
  </si>
  <si>
    <t xml:space="preserve">                40х400х2,5м, А, меб.щит</t>
  </si>
  <si>
    <t xml:space="preserve">                40х500х2,5м, А, меб.щит</t>
  </si>
  <si>
    <t xml:space="preserve">                40х600х2,5м, А, меб.щит</t>
  </si>
  <si>
    <t xml:space="preserve">                40х800х2,5м, А, меб.щит</t>
  </si>
  <si>
    <t xml:space="preserve">                40х400х2,5м, В, меб.щит, арх.</t>
  </si>
  <si>
    <t xml:space="preserve">                40х500х2,5м, В, меб.щит</t>
  </si>
  <si>
    <t xml:space="preserve">                40х600х2,5м, В, меб.щит, арх.</t>
  </si>
  <si>
    <t xml:space="preserve">        БАЛЯСИНЫ, СТОЛБЫ</t>
  </si>
  <si>
    <t xml:space="preserve">             100х100х1,2м  540р</t>
  </si>
  <si>
    <t xml:space="preserve">            80х80х1,2м 480р</t>
  </si>
  <si>
    <t xml:space="preserve">                    Колонна, №14, одинарный рисунок, 100х100х3м</t>
  </si>
  <si>
    <t xml:space="preserve">                Г-2 Балясина плоская</t>
  </si>
  <si>
    <t xml:space="preserve">                О-1 Балясина плоская</t>
  </si>
  <si>
    <t xml:space="preserve">            БАЛЮСТРАДА береза 1,2м</t>
  </si>
  <si>
    <t xml:space="preserve">            Шкант d=20 дл.300</t>
  </si>
  <si>
    <t xml:space="preserve">            Шкант d=25, дл.300</t>
  </si>
  <si>
    <t xml:space="preserve">                Подбалясник, паз 60/60 мм, длина 2,5м</t>
  </si>
  <si>
    <t xml:space="preserve">                Подбалясник, паз 60/60 мм, длина 2м</t>
  </si>
  <si>
    <t xml:space="preserve">                18х45х3м паз 17 Планка подперильная для плоской балясины</t>
  </si>
  <si>
    <t xml:space="preserve">                28х60х3м паз 45 Перила для плоской балясины</t>
  </si>
  <si>
    <t xml:space="preserve">            паз 50, 35х65 140м/п</t>
  </si>
  <si>
    <t xml:space="preserve">            паз 60, 35х75 140м/п</t>
  </si>
  <si>
    <t xml:space="preserve">            паз 60, 50х75  180р/п.м.</t>
  </si>
  <si>
    <t xml:space="preserve">            Сорт-В, 40х300х2500, хв.</t>
  </si>
  <si>
    <t xml:space="preserve">            Сорт-В, 40х300х3000, хв. Ступень</t>
  </si>
  <si>
    <t xml:space="preserve">            Ступени БЕРЁЗА  70 000 Р/М3  2800Р/М2</t>
  </si>
  <si>
    <t xml:space="preserve">                Сорт-АА, 40х300х1000, БЕРЕЗА</t>
  </si>
  <si>
    <t xml:space="preserve">            сорт А х50 552р/м; х60 666р/м</t>
  </si>
  <si>
    <t xml:space="preserve">                50х300х5000, сорт А</t>
  </si>
  <si>
    <t xml:space="preserve">                50х300х6000, сорт А</t>
  </si>
  <si>
    <t xml:space="preserve">            сорт В х50 392р/м; х60 470р/м</t>
  </si>
  <si>
    <t xml:space="preserve">            Поворот 35 х65 180 град. паз50</t>
  </si>
  <si>
    <t xml:space="preserve">            Угол 35 х65 90 град. паз50</t>
  </si>
  <si>
    <t xml:space="preserve">            Угол 35 х65 90 град. паз60</t>
  </si>
  <si>
    <t xml:space="preserve">    ОСП-ФАНЕРА-ДВП</t>
  </si>
  <si>
    <t xml:space="preserve">         ОSB,12мм, 2500х1250 калевала</t>
  </si>
  <si>
    <t xml:space="preserve">         ОSB,8мм, 2440х1220 Калевала</t>
  </si>
  <si>
    <t xml:space="preserve">         ОSB,8мм, 2500х1250 Калевала</t>
  </si>
  <si>
    <t xml:space="preserve">         ОSB,9мм, 2440х1220 Калевала</t>
  </si>
  <si>
    <t xml:space="preserve">        ФАНЕРА</t>
  </si>
  <si>
    <t xml:space="preserve">            6мм, 1525х1525, сорт 4/4, ФК</t>
  </si>
  <si>
    <t xml:space="preserve">    ПАРОИЗОЛЯЦИЯ</t>
  </si>
  <si>
    <t xml:space="preserve">        ЕВРОКРОН В 30 КВ.М. 55гр/м2</t>
  </si>
  <si>
    <t xml:space="preserve">        ЕВРОКРОН В 70 КВ.М. 55гр/м2</t>
  </si>
  <si>
    <t xml:space="preserve">    УТЕПЛИТЕЛЬ БАЗАЛЬТОВЫЙ</t>
  </si>
  <si>
    <t xml:space="preserve">        P-30, 100х600х1200 BASWOOL ECOROCK 6шт/п 0,432м3/п 4,32м2/п</t>
  </si>
  <si>
    <t xml:space="preserve">        P-30, 50х600х1200 BASWOOL ECOROCK 12шт 8,64м2</t>
  </si>
  <si>
    <t xml:space="preserve">        P-30, 50х600х1200 ВАSWOL ECOROCK 8л </t>
  </si>
  <si>
    <t xml:space="preserve">        P-35, 100х600х1200 ВАSWOL ЛАЙТ 6шт</t>
  </si>
  <si>
    <t xml:space="preserve">        P-35, 50х600х1200 ВАSWOL ЛАЙТ 6шт</t>
  </si>
  <si>
    <t xml:space="preserve">        P-35, 50х600х1200 РОКЛАЙТ Плиты минераловатные 8шт/п 0,288м3/п 5,76м2/п</t>
  </si>
  <si>
    <t xml:space="preserve">        P-45, 100х600х1200 BASWOOL ЛАЙТ 6шт/п 0,432м3/п  4,32м2/п</t>
  </si>
  <si>
    <t xml:space="preserve">        P-45, 50х600х1200 BASWOOL ЛАЙТ 6шт/п 0,216м3/п 4,32м2/п</t>
  </si>
  <si>
    <t xml:space="preserve">        P-60, 100х600х1200 BASWOOL СТАНДАРТ 6шт/п 0,432м3/п 4,32м2/п</t>
  </si>
  <si>
    <t xml:space="preserve">        P-60, 50х600х1200 BASWOOL СТАНДАРТ 12шт/п 0,432м3/п 8,64м2/п</t>
  </si>
  <si>
    <t xml:space="preserve">        P-60, 50х600х1200 BASWOOL СТАНДАРТ 6шт/п 0,216м3/п 4,32м2/п</t>
  </si>
  <si>
    <t>УТЕПЛИТЕЛЬ , ПАРОИЗОЛЯЦИЯ</t>
  </si>
  <si>
    <t xml:space="preserve">    ДВЕРИ - ЛИПА </t>
  </si>
  <si>
    <t xml:space="preserve">        липа (глухие)</t>
  </si>
  <si>
    <t xml:space="preserve">            Дверь  глухая  липа в ассортименте 750х1,85м </t>
  </si>
  <si>
    <t xml:space="preserve">            Дверь Липа сорт А (4 петли) 1730*730</t>
  </si>
  <si>
    <t xml:space="preserve">            Дверь Липа сорт А (4 петли) 1830*730</t>
  </si>
  <si>
    <t xml:space="preserve">            Дверь ЛИПА, "А", 40х700х1,7м </t>
  </si>
  <si>
    <t xml:space="preserve">            Дверь ЛИПА, "А", 40х700х1,8м </t>
  </si>
  <si>
    <t xml:space="preserve">            Дверь ЛИПА, "А", 40х700х1,9м </t>
  </si>
  <si>
    <t xml:space="preserve">            Дверь ЛИПА, "А", 40х800х1,8м </t>
  </si>
  <si>
    <t xml:space="preserve">            Дверь ЛИПА, "А", 40х800х1,9м </t>
  </si>
  <si>
    <t xml:space="preserve">            Дверь ЛИПА, "В", 40х700х1,7м</t>
  </si>
  <si>
    <t xml:space="preserve">            Дверь ЛИПА, "В", 40х700х1,8м</t>
  </si>
  <si>
    <t xml:space="preserve">            Дверь ЛИПА, "В", 40х700х1,9м</t>
  </si>
  <si>
    <t xml:space="preserve">            Дверь ЛИПА, "В", 40х800х1,8м</t>
  </si>
  <si>
    <t xml:space="preserve">            Дверь ЛИПА, "С", 40х700х1,7м</t>
  </si>
  <si>
    <t xml:space="preserve">            Дверь ЛИПА, "С", 40х700х1,8м</t>
  </si>
  <si>
    <t xml:space="preserve">            Дверь ЛИПА, "С", 40х700х1,9м</t>
  </si>
  <si>
    <t xml:space="preserve">            Дверь ЛИПА, "С", 40х800х1,9м</t>
  </si>
  <si>
    <t xml:space="preserve">            Дверь ЛИПА, "Э", 40х700х1,8м </t>
  </si>
  <si>
    <t xml:space="preserve">            Дверь ЛИПА, "Э", 40х700х1,9м </t>
  </si>
  <si>
    <t xml:space="preserve">        липа (с рисунком)</t>
  </si>
  <si>
    <t xml:space="preserve">            ДВЕРЬ ЛИПА БОЛЬШАЯ РЕЗНАЯ ВСТАВКА 1800*700*35</t>
  </si>
  <si>
    <t xml:space="preserve">            ДВЕРЬ ЛИПА МАЛАЯ РЕЗНАЯ ВСТАВКА 1800*700*35</t>
  </si>
  <si>
    <t xml:space="preserve">            ДВЕРЬ ЛИПА СРЕДНЯЯ РЕЗНАЯ ВСТАВКА 1800*700*35</t>
  </si>
  <si>
    <t xml:space="preserve">    ДВЕРИ - ОСИНА</t>
  </si>
  <si>
    <t xml:space="preserve">        Дверь банная   Осина 710х1,81м </t>
  </si>
  <si>
    <t xml:space="preserve">    ДВЕРИ - СТЕКЛО</t>
  </si>
  <si>
    <t xml:space="preserve">        белая матовая</t>
  </si>
  <si>
    <t xml:space="preserve">    ДЖУТ-ЛЕН-КАНАТ</t>
  </si>
  <si>
    <t xml:space="preserve">        ДЖУТ</t>
  </si>
  <si>
    <t xml:space="preserve">            Джут (вторичный) 5мм 0,10х20м </t>
  </si>
  <si>
    <t xml:space="preserve">            Джут (вторичный) 5мм 0,15х20м </t>
  </si>
  <si>
    <t xml:space="preserve">            Джут (вторичный) 5мм 0,20х20м </t>
  </si>
  <si>
    <t xml:space="preserve">            Джут (вторичный) 8мм 0,10х20м </t>
  </si>
  <si>
    <t xml:space="preserve">            Джут (вторичный) 8мм 0,15х20м </t>
  </si>
  <si>
    <t xml:space="preserve">            Джут (вторичный) 8мм 0,20х20м </t>
  </si>
  <si>
    <t xml:space="preserve">            Джут (первичка) 5мм 0,15х20м </t>
  </si>
  <si>
    <t xml:space="preserve">            Джутовый ватин 5мм 0,10х20м (330гр/м2) </t>
  </si>
  <si>
    <t xml:space="preserve">            Джутовый ватин 6мм 0,10х20м (330гр/м2) </t>
  </si>
  <si>
    <t xml:space="preserve">            Джутовый ватин 6мм 0,15х20м (330гр/м2) </t>
  </si>
  <si>
    <t xml:space="preserve">            Джутовый ватин 6мм 0,20х20м (330гр/м2) </t>
  </si>
  <si>
    <t xml:space="preserve">            Джутовый ватин 8мм 0,10х20м (500гр/м2) </t>
  </si>
  <si>
    <t xml:space="preserve">            Джутовый ватин 8мм 0,15х20м (500гр/м2)</t>
  </si>
  <si>
    <t xml:space="preserve">            Джутовый ватин 8мм 0,20х20м (500гр/м2) </t>
  </si>
  <si>
    <t xml:space="preserve">        КАНАТ</t>
  </si>
  <si>
    <t xml:space="preserve">            ДЖУТОВАЯ ВЕРЕВКА Д-08 26м/кг</t>
  </si>
  <si>
    <t xml:space="preserve">            Шпагат в бабине 0,5кг</t>
  </si>
  <si>
    <t xml:space="preserve">        ЛЬНОВАТИН</t>
  </si>
  <si>
    <t xml:space="preserve">            Льноватин 5мм 0,10х20м </t>
  </si>
  <si>
    <t xml:space="preserve">            Льноватин 5мм 0,15х20м </t>
  </si>
  <si>
    <t>за кг</t>
  </si>
  <si>
    <t>тел.345217</t>
  </si>
  <si>
    <t>на 25.02.2016</t>
  </si>
  <si>
    <t>БАЗА ПИЛОМАТЕРИАЛЫ БУРАТИНО</t>
  </si>
  <si>
    <t>Смирнова д.7 оф №5  тел. 89303600003, 288886</t>
  </si>
  <si>
    <t>ООО "Ковчег"</t>
  </si>
  <si>
    <t>на заказ!</t>
  </si>
  <si>
    <t>акция до 1.05.2016!</t>
  </si>
  <si>
    <t>153000, г. Иваново, ул. Владимирская, д.41/10</t>
  </si>
  <si>
    <t>ИНН 3702110137   КПП 370201001</t>
  </si>
  <si>
    <t>ОГРН 1153702011946</t>
  </si>
  <si>
    <t>ОКПО 59301856</t>
  </si>
  <si>
    <t>ОКТМО 24701000</t>
  </si>
  <si>
    <t>р/сч. 40702810100000002638</t>
  </si>
  <si>
    <t>в АКБ «Кранбанк» (ЗАО) г. Иваново</t>
  </si>
  <si>
    <t>к/сч. 30101810200000000738</t>
  </si>
  <si>
    <t>БИК 042406738</t>
  </si>
  <si>
    <t>********************************************************************************************************</t>
  </si>
  <si>
    <t>Общество с ограниченной ответственностью «Ковчег»</t>
  </si>
  <si>
    <t>т/факс: (4932) 28-88-86,8-930-360-00-03</t>
  </si>
  <si>
    <t xml:space="preserve">********************************************************************************************************  </t>
  </si>
  <si>
    <t>сайт: www.kovcheg37.ru</t>
  </si>
  <si>
    <t>e-mail: kovcheg37iv@yandex.ru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</si>
</sst>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0.0"/>
    <numFmt numFmtId="182" formatCode="#,##0.00&quot;р.&quot;;[Red]#,##0.00&quot;р.&quot;"/>
    <numFmt numFmtId="183" formatCode="[$-FC19]d\ mmmm\ yyyy\ &quot;г.&quot;"/>
    <numFmt numFmtId="184" formatCode="dd/mm/yy;@"/>
    <numFmt numFmtId="185" formatCode="0.0000"/>
    <numFmt numFmtId="186" formatCode="0.000"/>
    <numFmt numFmtId="187" formatCode="0&quot; руб.&quot;"/>
    <numFmt numFmtId="188" formatCode="#,##0.00;[Red]#,##0.00"/>
    <numFmt numFmtId="189" formatCode="#,##0;[Red]#,##0"/>
    <numFmt numFmtId="190" formatCode="0.00&quot; руб.&quot;"/>
    <numFmt numFmtId="191" formatCode="0.0&quot; руб.&quot;"/>
    <numFmt numFmtId="192" formatCode="#,##0_ ;[Red]\-#,##0\ "/>
    <numFmt numFmtId="193" formatCode="0.000%"/>
    <numFmt numFmtId="194" formatCode="0.0000%"/>
    <numFmt numFmtId="195" formatCode="#,##0&quot;р.&quot;"/>
    <numFmt numFmtId="196" formatCode="0.00000"/>
    <numFmt numFmtId="197" formatCode="#,##0.0&quot;р.&quot;"/>
    <numFmt numFmtId="198" formatCode="#,##0.00_р_."/>
    <numFmt numFmtId="199" formatCode="0.000;[Red]\-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\ &quot;р.&quot;"/>
    <numFmt numFmtId="205" formatCode="#,##0.00&quot; руб.&quot;"/>
    <numFmt numFmtId="206" formatCode="#,##0.0\ &quot;р.&quot;"/>
    <numFmt numFmtId="207" formatCode="_-* #,##0.0&quot;р.&quot;_-;\-* #,##0.0&quot;р.&quot;_-;_-* &quot;-&quot;?&quot;р.&quot;_-;_-@_-"/>
    <numFmt numFmtId="208" formatCode="[$-419]d\ mmm\ yy;@"/>
    <numFmt numFmtId="209" formatCode="#,##0.000;[Red]\-#,##0.000"/>
    <numFmt numFmtId="210" formatCode="#,##0.0\ _₽"/>
    <numFmt numFmtId="211" formatCode="#,##0\ _₽"/>
  </numFmts>
  <fonts count="9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0"/>
      <name val="Arial CYR"/>
      <family val="0"/>
    </font>
    <font>
      <b/>
      <sz val="22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26"/>
      <name val="Arial CYR"/>
      <family val="2"/>
    </font>
    <font>
      <b/>
      <sz val="26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9"/>
      <name val="Arial Cyr"/>
      <family val="0"/>
    </font>
    <font>
      <i/>
      <sz val="10"/>
      <name val="Arial"/>
      <family val="2"/>
    </font>
    <font>
      <b/>
      <sz val="7"/>
      <name val="Arial Cyr"/>
      <family val="0"/>
    </font>
    <font>
      <b/>
      <i/>
      <sz val="36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name val="Calibri"/>
      <family val="2"/>
    </font>
    <font>
      <sz val="14"/>
      <name val="Arial Cyr"/>
      <family val="0"/>
    </font>
    <font>
      <sz val="14"/>
      <name val="Arial CYR"/>
      <family val="2"/>
    </font>
    <font>
      <sz val="18"/>
      <name val="Arial Cyr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sz val="26"/>
      <name val="Arial Cyr"/>
      <family val="0"/>
    </font>
    <font>
      <sz val="8"/>
      <name val="Arial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 Cyr"/>
      <family val="0"/>
    </font>
    <font>
      <b/>
      <i/>
      <sz val="8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14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0" fillId="0" borderId="15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7" fillId="0" borderId="2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0" fillId="0" borderId="14" xfId="0" applyNumberForma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49" fontId="0" fillId="0" borderId="24" xfId="0" applyNumberForma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49" fontId="0" fillId="0" borderId="40" xfId="0" applyNumberForma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/>
    </xf>
    <xf numFmtId="49" fontId="0" fillId="0" borderId="41" xfId="0" applyNumberForma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9" fontId="0" fillId="0" borderId="42" xfId="0" applyNumberForma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49" fontId="16" fillId="0" borderId="15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right" vertical="top" wrapText="1"/>
    </xf>
    <xf numFmtId="0" fontId="25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 wrapText="1"/>
    </xf>
    <xf numFmtId="19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205" fontId="0" fillId="0" borderId="10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Alignment="1">
      <alignment horizontal="left" vertical="top"/>
    </xf>
    <xf numFmtId="0" fontId="13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14" fontId="7" fillId="0" borderId="0" xfId="0" applyNumberFormat="1" applyFont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207" fontId="26" fillId="0" borderId="10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34" borderId="10" xfId="0" applyFont="1" applyFill="1" applyBorder="1" applyAlignment="1">
      <alignment horizontal="center"/>
    </xf>
    <xf numFmtId="207" fontId="26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207" fontId="2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207" fontId="1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2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11" fontId="0" fillId="0" borderId="0" xfId="0" applyNumberFormat="1" applyAlignment="1">
      <alignment/>
    </xf>
    <xf numFmtId="211" fontId="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35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20" fillId="0" borderId="11" xfId="0" applyNumberFormat="1" applyFont="1" applyFill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1" fontId="20" fillId="33" borderId="11" xfId="0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49" fontId="7" fillId="0" borderId="10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14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46" xfId="0" applyFont="1" applyFill="1" applyBorder="1" applyAlignment="1">
      <alignment/>
    </xf>
    <xf numFmtId="0" fontId="89" fillId="0" borderId="41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1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43" fillId="0" borderId="14" xfId="0" applyNumberFormat="1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0" xfId="0" applyFont="1" applyAlignment="1">
      <alignment/>
    </xf>
    <xf numFmtId="195" fontId="2" fillId="33" borderId="10" xfId="0" applyNumberFormat="1" applyFont="1" applyFill="1" applyBorder="1" applyAlignment="1">
      <alignment horizontal="center"/>
    </xf>
    <xf numFmtId="190" fontId="9" fillId="0" borderId="46" xfId="56" applyNumberFormat="1" applyFont="1" applyFill="1" applyBorder="1" applyAlignment="1">
      <alignment horizontal="right" vertical="top" wrapText="1"/>
      <protection/>
    </xf>
    <xf numFmtId="0" fontId="9" fillId="0" borderId="46" xfId="56" applyNumberFormat="1" applyFont="1" applyFill="1" applyBorder="1" applyAlignment="1">
      <alignment horizontal="right" vertical="top" wrapText="1"/>
      <protection/>
    </xf>
    <xf numFmtId="0" fontId="23" fillId="0" borderId="46" xfId="56" applyNumberFormat="1" applyFont="1" applyFill="1" applyBorder="1" applyAlignment="1">
      <alignment horizontal="right" vertical="top" wrapText="1"/>
      <protection/>
    </xf>
    <xf numFmtId="205" fontId="9" fillId="0" borderId="46" xfId="56" applyNumberFormat="1" applyFont="1" applyFill="1" applyBorder="1" applyAlignment="1">
      <alignment horizontal="right" vertical="top" wrapText="1"/>
      <protection/>
    </xf>
    <xf numFmtId="205" fontId="32" fillId="0" borderId="49" xfId="56" applyNumberFormat="1" applyFont="1" applyFill="1" applyBorder="1" applyAlignment="1">
      <alignment horizontal="right" vertical="top" wrapText="1"/>
      <protection/>
    </xf>
    <xf numFmtId="0" fontId="32" fillId="0" borderId="0" xfId="56" applyNumberFormat="1" applyFont="1" applyFill="1" applyBorder="1" applyAlignment="1">
      <alignment horizontal="left" vertical="top" wrapText="1"/>
      <protection/>
    </xf>
    <xf numFmtId="205" fontId="32" fillId="0" borderId="0" xfId="56" applyNumberFormat="1" applyFont="1" applyFill="1" applyBorder="1" applyAlignment="1">
      <alignment horizontal="right" vertical="top" wrapText="1"/>
      <protection/>
    </xf>
    <xf numFmtId="190" fontId="32" fillId="0" borderId="0" xfId="56" applyNumberFormat="1" applyFont="1" applyFill="1" applyBorder="1" applyAlignment="1">
      <alignment horizontal="right" vertical="top" wrapText="1"/>
      <protection/>
    </xf>
    <xf numFmtId="0" fontId="32" fillId="0" borderId="0" xfId="56" applyNumberFormat="1" applyFont="1" applyFill="1" applyBorder="1" applyAlignment="1">
      <alignment horizontal="right" vertical="top" wrapText="1"/>
      <protection/>
    </xf>
    <xf numFmtId="0" fontId="38" fillId="35" borderId="10" xfId="59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left" vertical="top"/>
    </xf>
    <xf numFmtId="195" fontId="27" fillId="0" borderId="0" xfId="0" applyNumberFormat="1" applyFont="1" applyBorder="1" applyAlignment="1">
      <alignment horizontal="left"/>
    </xf>
    <xf numFmtId="195" fontId="33" fillId="35" borderId="10" xfId="59" applyNumberFormat="1" applyFont="1" applyFill="1" applyBorder="1" applyAlignment="1">
      <alignment horizontal="right" vertical="top" wrapText="1"/>
      <protection/>
    </xf>
    <xf numFmtId="195" fontId="7" fillId="0" borderId="0" xfId="0" applyNumberFormat="1" applyFont="1" applyAlignment="1">
      <alignment/>
    </xf>
    <xf numFmtId="0" fontId="45" fillId="36" borderId="10" xfId="59" applyNumberFormat="1" applyFont="1" applyFill="1" applyBorder="1" applyAlignment="1">
      <alignment horizontal="left" vertical="top" wrapText="1"/>
      <protection/>
    </xf>
    <xf numFmtId="195" fontId="45" fillId="36" borderId="10" xfId="59" applyNumberFormat="1" applyFont="1" applyFill="1" applyBorder="1" applyAlignment="1">
      <alignment horizontal="right" vertical="top" wrapText="1"/>
      <protection/>
    </xf>
    <xf numFmtId="195" fontId="16" fillId="0" borderId="0" xfId="0" applyNumberFormat="1" applyFont="1" applyAlignment="1">
      <alignment/>
    </xf>
    <xf numFmtId="0" fontId="38" fillId="35" borderId="10" xfId="60" applyNumberFormat="1" applyFont="1" applyFill="1" applyBorder="1" applyAlignment="1">
      <alignment horizontal="left" vertical="top" wrapText="1"/>
      <protection/>
    </xf>
    <xf numFmtId="195" fontId="78" fillId="0" borderId="0" xfId="0" applyNumberFormat="1" applyFont="1" applyAlignment="1">
      <alignment/>
    </xf>
    <xf numFmtId="195" fontId="34" fillId="0" borderId="0" xfId="56" applyNumberFormat="1" applyFont="1" applyFill="1" applyBorder="1" applyAlignment="1">
      <alignment horizontal="right" vertical="top" wrapText="1"/>
      <protection/>
    </xf>
    <xf numFmtId="195" fontId="7" fillId="0" borderId="0" xfId="0" applyNumberFormat="1" applyFont="1" applyFill="1" applyBorder="1" applyAlignment="1">
      <alignment horizontal="right" vertical="top" wrapText="1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95" fontId="33" fillId="35" borderId="10" xfId="60" applyNumberFormat="1" applyFont="1" applyFill="1" applyBorder="1" applyAlignment="1">
      <alignment horizontal="right" vertical="top" wrapText="1"/>
      <protection/>
    </xf>
    <xf numFmtId="0" fontId="38" fillId="36" borderId="10" xfId="60" applyNumberFormat="1" applyFont="1" applyFill="1" applyBorder="1" applyAlignment="1">
      <alignment horizontal="left" vertical="top" wrapText="1"/>
      <protection/>
    </xf>
    <xf numFmtId="195" fontId="89" fillId="0" borderId="50" xfId="0" applyNumberFormat="1" applyFont="1" applyFill="1" applyBorder="1" applyAlignment="1">
      <alignment/>
    </xf>
    <xf numFmtId="195" fontId="33" fillId="36" borderId="10" xfId="60" applyNumberFormat="1" applyFont="1" applyFill="1" applyBorder="1" applyAlignment="1">
      <alignment horizontal="right" vertical="top" wrapText="1"/>
      <protection/>
    </xf>
    <xf numFmtId="0" fontId="12" fillId="36" borderId="10" xfId="56" applyNumberFormat="1" applyFont="1" applyFill="1" applyBorder="1" applyAlignment="1">
      <alignment horizontal="left" vertical="top" wrapText="1"/>
      <protection/>
    </xf>
    <xf numFmtId="0" fontId="13" fillId="36" borderId="10" xfId="56" applyNumberFormat="1" applyFont="1" applyFill="1" applyBorder="1" applyAlignment="1">
      <alignment horizontal="right" vertical="top" wrapText="1"/>
      <protection/>
    </xf>
    <xf numFmtId="0" fontId="38" fillId="35" borderId="10" xfId="56" applyNumberFormat="1" applyFont="1" applyFill="1" applyBorder="1" applyAlignment="1">
      <alignment horizontal="left" vertical="top" wrapText="1"/>
      <protection/>
    </xf>
    <xf numFmtId="190" fontId="38" fillId="35" borderId="10" xfId="56" applyNumberFormat="1" applyFont="1" applyFill="1" applyBorder="1" applyAlignment="1">
      <alignment horizontal="right" vertical="top" wrapText="1"/>
      <protection/>
    </xf>
    <xf numFmtId="0" fontId="38" fillId="35" borderId="10" xfId="56" applyNumberFormat="1" applyFont="1" applyFill="1" applyBorder="1" applyAlignment="1">
      <alignment horizontal="right" vertical="top" wrapText="1"/>
      <protection/>
    </xf>
    <xf numFmtId="0" fontId="46" fillId="36" borderId="10" xfId="56" applyNumberFormat="1" applyFont="1" applyFill="1" applyBorder="1" applyAlignment="1">
      <alignment horizontal="left" vertical="top" wrapText="1"/>
      <protection/>
    </xf>
    <xf numFmtId="14" fontId="0" fillId="0" borderId="0" xfId="0" applyNumberFormat="1" applyAlignment="1">
      <alignment/>
    </xf>
    <xf numFmtId="0" fontId="12" fillId="36" borderId="10" xfId="58" applyNumberFormat="1" applyFont="1" applyFill="1" applyBorder="1" applyAlignment="1">
      <alignment horizontal="left" vertical="top" wrapText="1"/>
      <protection/>
    </xf>
    <xf numFmtId="0" fontId="13" fillId="36" borderId="10" xfId="58" applyNumberFormat="1" applyFont="1" applyFill="1" applyBorder="1" applyAlignment="1">
      <alignment horizontal="right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13" fillId="35" borderId="10" xfId="58" applyNumberFormat="1" applyFont="1" applyFill="1" applyBorder="1" applyAlignment="1">
      <alignment horizontal="right" vertical="top" wrapText="1"/>
      <protection/>
    </xf>
    <xf numFmtId="0" fontId="38" fillId="35" borderId="10" xfId="58" applyNumberFormat="1" applyFont="1" applyFill="1" applyBorder="1" applyAlignment="1">
      <alignment horizontal="left" vertical="top" wrapText="1"/>
      <protection/>
    </xf>
    <xf numFmtId="190" fontId="38" fillId="35" borderId="10" xfId="58" applyNumberFormat="1" applyFont="1" applyFill="1" applyBorder="1" applyAlignment="1">
      <alignment horizontal="right" vertical="top" wrapText="1"/>
      <protection/>
    </xf>
    <xf numFmtId="205" fontId="38" fillId="35" borderId="10" xfId="58" applyNumberFormat="1" applyFont="1" applyFill="1" applyBorder="1" applyAlignment="1">
      <alignment horizontal="right" vertical="top" wrapText="1"/>
      <protection/>
    </xf>
    <xf numFmtId="0" fontId="12" fillId="36" borderId="10" xfId="53" applyNumberFormat="1" applyFont="1" applyFill="1" applyBorder="1" applyAlignment="1">
      <alignment horizontal="left" vertical="top" wrapText="1"/>
      <protection/>
    </xf>
    <xf numFmtId="0" fontId="12" fillId="35" borderId="10" xfId="53" applyNumberFormat="1" applyFont="1" applyFill="1" applyBorder="1" applyAlignment="1">
      <alignment horizontal="left" vertical="top" wrapText="1"/>
      <protection/>
    </xf>
    <xf numFmtId="0" fontId="38" fillId="35" borderId="10" xfId="53" applyNumberFormat="1" applyFont="1" applyFill="1" applyBorder="1" applyAlignment="1">
      <alignment horizontal="left" vertical="top" wrapText="1"/>
      <protection/>
    </xf>
    <xf numFmtId="195" fontId="7" fillId="0" borderId="0" xfId="0" applyNumberFormat="1" applyFont="1" applyFill="1" applyAlignment="1">
      <alignment horizontal="left" vertical="top" wrapText="1"/>
    </xf>
    <xf numFmtId="195" fontId="12" fillId="36" borderId="10" xfId="53" applyNumberFormat="1" applyFont="1" applyFill="1" applyBorder="1" applyAlignment="1">
      <alignment horizontal="right" vertical="top" wrapText="1"/>
      <protection/>
    </xf>
    <xf numFmtId="195" fontId="12" fillId="35" borderId="10" xfId="53" applyNumberFormat="1" applyFont="1" applyFill="1" applyBorder="1" applyAlignment="1">
      <alignment horizontal="right" vertical="top" wrapText="1"/>
      <protection/>
    </xf>
    <xf numFmtId="195" fontId="33" fillId="35" borderId="10" xfId="53" applyNumberFormat="1" applyFont="1" applyFill="1" applyBorder="1" applyAlignment="1">
      <alignment horizontal="right" vertical="top" wrapText="1"/>
      <protection/>
    </xf>
    <xf numFmtId="0" fontId="12" fillId="36" borderId="10" xfId="61" applyNumberFormat="1" applyFont="1" applyFill="1" applyBorder="1" applyAlignment="1">
      <alignment horizontal="left" vertical="top" wrapText="1"/>
      <protection/>
    </xf>
    <xf numFmtId="0" fontId="13" fillId="36" borderId="10" xfId="61" applyNumberFormat="1" applyFont="1" applyFill="1" applyBorder="1" applyAlignment="1">
      <alignment horizontal="right" vertical="top" wrapText="1"/>
      <protection/>
    </xf>
    <xf numFmtId="0" fontId="38" fillId="35" borderId="10" xfId="61" applyNumberFormat="1" applyFont="1" applyFill="1" applyBorder="1" applyAlignment="1">
      <alignment horizontal="left" vertical="top" wrapText="1"/>
      <protection/>
    </xf>
    <xf numFmtId="190" fontId="38" fillId="35" borderId="10" xfId="61" applyNumberFormat="1" applyFont="1" applyFill="1" applyBorder="1" applyAlignment="1">
      <alignment horizontal="right" vertical="top" wrapText="1"/>
      <protection/>
    </xf>
    <xf numFmtId="0" fontId="0" fillId="0" borderId="0" xfId="0" applyNumberFormat="1" applyAlignment="1">
      <alignment horizontal="left" vertical="top"/>
    </xf>
    <xf numFmtId="0" fontId="12" fillId="36" borderId="10" xfId="57" applyNumberFormat="1" applyFont="1" applyFill="1" applyBorder="1" applyAlignment="1">
      <alignment horizontal="left" vertical="top" wrapText="1"/>
      <protection/>
    </xf>
    <xf numFmtId="0" fontId="38" fillId="35" borderId="10" xfId="57" applyNumberFormat="1" applyFont="1" applyFill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14" fontId="7" fillId="0" borderId="0" xfId="0" applyNumberFormat="1" applyFont="1" applyAlignment="1">
      <alignment/>
    </xf>
    <xf numFmtId="0" fontId="12" fillId="36" borderId="10" xfId="57" applyNumberFormat="1" applyFont="1" applyFill="1" applyBorder="1" applyAlignment="1">
      <alignment horizontal="right" vertical="top" wrapText="1"/>
      <protection/>
    </xf>
    <xf numFmtId="190" fontId="33" fillId="35" borderId="10" xfId="57" applyNumberFormat="1" applyFont="1" applyFill="1" applyBorder="1" applyAlignment="1">
      <alignment horizontal="right" vertical="top" wrapText="1"/>
      <protection/>
    </xf>
    <xf numFmtId="205" fontId="33" fillId="35" borderId="10" xfId="57" applyNumberFormat="1" applyFont="1" applyFill="1" applyBorder="1" applyAlignment="1">
      <alignment horizontal="right" vertical="top" wrapText="1"/>
      <protection/>
    </xf>
    <xf numFmtId="0" fontId="33" fillId="35" borderId="10" xfId="57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12" fillId="36" borderId="10" xfId="54" applyNumberFormat="1" applyFont="1" applyFill="1" applyBorder="1" applyAlignment="1">
      <alignment horizontal="left" vertical="top" wrapText="1"/>
      <protection/>
    </xf>
    <xf numFmtId="0" fontId="13" fillId="36" borderId="10" xfId="54" applyNumberFormat="1" applyFont="1" applyFill="1" applyBorder="1" applyAlignment="1">
      <alignment horizontal="right" vertical="top" wrapText="1"/>
      <protection/>
    </xf>
    <xf numFmtId="0" fontId="38" fillId="35" borderId="10" xfId="54" applyNumberFormat="1" applyFont="1" applyFill="1" applyBorder="1" applyAlignment="1">
      <alignment horizontal="left" vertical="top" wrapText="1"/>
      <protection/>
    </xf>
    <xf numFmtId="205" fontId="38" fillId="35" borderId="10" xfId="54" applyNumberFormat="1" applyFont="1" applyFill="1" applyBorder="1" applyAlignment="1">
      <alignment horizontal="right" vertical="top" wrapText="1"/>
      <protection/>
    </xf>
    <xf numFmtId="0" fontId="12" fillId="36" borderId="10" xfId="55" applyNumberFormat="1" applyFont="1" applyFill="1" applyBorder="1" applyAlignment="1">
      <alignment horizontal="left" vertical="top" wrapText="1"/>
      <protection/>
    </xf>
    <xf numFmtId="0" fontId="13" fillId="36" borderId="10" xfId="55" applyNumberFormat="1" applyFont="1" applyFill="1" applyBorder="1" applyAlignment="1">
      <alignment horizontal="right" vertical="top" wrapText="1"/>
      <protection/>
    </xf>
    <xf numFmtId="0" fontId="38" fillId="35" borderId="10" xfId="55" applyNumberFormat="1" applyFont="1" applyFill="1" applyBorder="1" applyAlignment="1">
      <alignment horizontal="left" vertical="top" wrapText="1"/>
      <protection/>
    </xf>
    <xf numFmtId="190" fontId="38" fillId="35" borderId="10" xfId="55" applyNumberFormat="1" applyFont="1" applyFill="1" applyBorder="1" applyAlignment="1">
      <alignment horizontal="right" vertical="top" wrapText="1"/>
      <protection/>
    </xf>
    <xf numFmtId="0" fontId="9" fillId="0" borderId="0" xfId="0" applyNumberFormat="1" applyFont="1" applyFill="1" applyAlignment="1">
      <alignment horizontal="center" vertical="top" wrapText="1"/>
    </xf>
    <xf numFmtId="0" fontId="29" fillId="37" borderId="0" xfId="0" applyFont="1" applyFill="1" applyAlignment="1">
      <alignment/>
    </xf>
    <xf numFmtId="0" fontId="90" fillId="38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42" applyAlignment="1" applyProtection="1">
      <alignment/>
      <protection/>
    </xf>
    <xf numFmtId="0" fontId="31" fillId="37" borderId="0" xfId="0" applyFont="1" applyFill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208" fontId="7" fillId="0" borderId="51" xfId="0" applyNumberFormat="1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89" fillId="0" borderId="52" xfId="0" applyFont="1" applyFill="1" applyBorder="1" applyAlignment="1">
      <alignment horizontal="center"/>
    </xf>
    <xf numFmtId="0" fontId="89" fillId="0" borderId="53" xfId="0" applyFont="1" applyFill="1" applyBorder="1" applyAlignment="1">
      <alignment horizontal="center"/>
    </xf>
    <xf numFmtId="0" fontId="8" fillId="35" borderId="47" xfId="60" applyNumberFormat="1" applyFont="1" applyFill="1" applyBorder="1" applyAlignment="1">
      <alignment horizontal="center" vertical="top" wrapText="1"/>
      <protection/>
    </xf>
    <xf numFmtId="0" fontId="8" fillId="35" borderId="48" xfId="60" applyNumberFormat="1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7" fillId="0" borderId="35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84" fontId="2" fillId="0" borderId="36" xfId="0" applyNumberFormat="1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54" xfId="0" applyFont="1" applyFill="1" applyBorder="1" applyAlignment="1">
      <alignment horizontal="center"/>
    </xf>
    <xf numFmtId="0" fontId="15" fillId="34" borderId="55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2" fillId="0" borderId="35" xfId="0" applyNumberFormat="1" applyFont="1" applyFill="1" applyBorder="1" applyAlignment="1">
      <alignment horizontal="center"/>
    </xf>
    <xf numFmtId="184" fontId="2" fillId="0" borderId="37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7" fillId="18" borderId="52" xfId="0" applyFont="1" applyFill="1" applyBorder="1" applyAlignment="1">
      <alignment horizontal="center" vertical="top" wrapText="1"/>
    </xf>
    <xf numFmtId="0" fontId="7" fillId="18" borderId="59" xfId="0" applyFont="1" applyFill="1" applyBorder="1" applyAlignment="1">
      <alignment horizontal="center" vertical="top" wrapText="1"/>
    </xf>
    <xf numFmtId="0" fontId="7" fillId="18" borderId="5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49" fontId="7" fillId="18" borderId="67" xfId="0" applyNumberFormat="1" applyFont="1" applyFill="1" applyBorder="1" applyAlignment="1">
      <alignment horizontal="center"/>
    </xf>
    <xf numFmtId="49" fontId="7" fillId="18" borderId="65" xfId="0" applyNumberFormat="1" applyFont="1" applyFill="1" applyBorder="1" applyAlignment="1">
      <alignment horizontal="center"/>
    </xf>
    <xf numFmtId="49" fontId="7" fillId="18" borderId="6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184" fontId="7" fillId="0" borderId="62" xfId="0" applyNumberFormat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14" fillId="39" borderId="61" xfId="0" applyFont="1" applyFill="1" applyBorder="1" applyAlignment="1">
      <alignment horizontal="center"/>
    </xf>
    <xf numFmtId="0" fontId="14" fillId="39" borderId="62" xfId="0" applyFont="1" applyFill="1" applyBorder="1" applyAlignment="1">
      <alignment horizontal="center"/>
    </xf>
    <xf numFmtId="0" fontId="14" fillId="39" borderId="63" xfId="0" applyFont="1" applyFill="1" applyBorder="1" applyAlignment="1">
      <alignment horizontal="center"/>
    </xf>
    <xf numFmtId="49" fontId="7" fillId="34" borderId="41" xfId="0" applyNumberFormat="1" applyFont="1" applyFill="1" applyBorder="1" applyAlignment="1">
      <alignment horizontal="center" vertical="top" wrapText="1"/>
    </xf>
    <xf numFmtId="49" fontId="7" fillId="34" borderId="18" xfId="0" applyNumberFormat="1" applyFont="1" applyFill="1" applyBorder="1" applyAlignment="1">
      <alignment horizontal="center" vertical="top" wrapText="1"/>
    </xf>
    <xf numFmtId="49" fontId="7" fillId="34" borderId="50" xfId="0" applyNumberFormat="1" applyFont="1" applyFill="1" applyBorder="1" applyAlignment="1">
      <alignment horizontal="center" vertical="top" wrapText="1"/>
    </xf>
    <xf numFmtId="197" fontId="7" fillId="0" borderId="0" xfId="0" applyNumberFormat="1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ДЛЯ ЛЕСТНИЦ" xfId="53"/>
    <cellStyle name="Обычный_ДВЕРИ (хвоя, липа)" xfId="54"/>
    <cellStyle name="Обычный_Джут, Льноватин, Канат" xfId="55"/>
    <cellStyle name="Обычный_Лист1" xfId="56"/>
    <cellStyle name="Обычный_Лист2" xfId="57"/>
    <cellStyle name="Обычный_Мебельный щит" xfId="58"/>
    <cellStyle name="Обычный_Погонаж" xfId="59"/>
    <cellStyle name="Обычный_Сухой, строг. брусок" xfId="60"/>
    <cellStyle name="Обычный_ФАНЕРА ОСП ДВП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cheg37iv@yandex.ru" TargetMode="External" /><Relationship Id="rId2" Type="http://schemas.openxmlformats.org/officeDocument/2006/relationships/hyperlink" Target="mailto:kovcheg37iv@yandex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U49"/>
  <sheetViews>
    <sheetView tabSelected="1" zoomScalePageLayoutView="0" workbookViewId="0" topLeftCell="B2">
      <pane ySplit="3" topLeftCell="A5" activePane="bottomLeft" state="frozen"/>
      <selection pane="topLeft" activeCell="A2" sqref="A2"/>
      <selection pane="bottomLeft" activeCell="G20" sqref="G20"/>
    </sheetView>
  </sheetViews>
  <sheetFormatPr defaultColWidth="9.00390625" defaultRowHeight="12.75"/>
  <cols>
    <col min="1" max="1" width="3.125" style="0" customWidth="1"/>
    <col min="2" max="2" width="4.25390625" style="0" customWidth="1"/>
    <col min="3" max="3" width="2.375" style="0" customWidth="1"/>
    <col min="4" max="4" width="6.125" style="0" customWidth="1"/>
    <col min="5" max="5" width="10.375" style="0" customWidth="1"/>
    <col min="6" max="6" width="6.00390625" style="0" customWidth="1"/>
    <col min="7" max="7" width="17.25390625" style="145" customWidth="1"/>
    <col min="8" max="8" width="11.625" style="0" customWidth="1"/>
    <col min="9" max="9" width="6.375" style="0" customWidth="1"/>
    <col min="10" max="10" width="5.125" style="0" customWidth="1"/>
    <col min="11" max="11" width="15.375" style="0" customWidth="1"/>
    <col min="12" max="12" width="13.125" style="0" customWidth="1"/>
    <col min="13" max="13" width="18.25390625" style="0" customWidth="1"/>
    <col min="15" max="15" width="10.25390625" style="0" hidden="1" customWidth="1"/>
    <col min="18" max="18" width="14.375" style="0" customWidth="1"/>
    <col min="19" max="19" width="12.875" style="0" customWidth="1"/>
    <col min="20" max="20" width="0.2421875" style="0" hidden="1" customWidth="1"/>
    <col min="21" max="21" width="9.125" style="0" hidden="1" customWidth="1"/>
  </cols>
  <sheetData>
    <row r="1" ht="12.75"/>
    <row r="2" ht="12.75"/>
    <row r="3" spans="10:12" s="144" customFormat="1" ht="12.75">
      <c r="J3" s="187"/>
      <c r="K3" s="187"/>
      <c r="L3" s="187"/>
    </row>
    <row r="4" s="178" customFormat="1" ht="21" customHeight="1"/>
    <row r="5" s="178" customFormat="1" ht="21" customHeight="1">
      <c r="G5" s="331" t="s">
        <v>1181</v>
      </c>
    </row>
    <row r="6" s="143" customFormat="1" ht="15.75" customHeight="1">
      <c r="G6" s="332" t="s">
        <v>1182</v>
      </c>
    </row>
    <row r="7" s="172" customFormat="1" ht="19.5" customHeight="1"/>
    <row r="8" spans="7:12" s="172" customFormat="1" ht="19.5" customHeight="1">
      <c r="G8" s="333" t="s">
        <v>1172</v>
      </c>
      <c r="L8" s="333" t="s">
        <v>1177</v>
      </c>
    </row>
    <row r="9" spans="7:12" s="172" customFormat="1" ht="19.5" customHeight="1">
      <c r="G9" s="333" t="s">
        <v>1173</v>
      </c>
      <c r="L9" s="333" t="s">
        <v>1178</v>
      </c>
    </row>
    <row r="10" spans="7:12" s="172" customFormat="1" ht="19.5" customHeight="1">
      <c r="G10" s="333" t="s">
        <v>1174</v>
      </c>
      <c r="L10" s="333" t="s">
        <v>1179</v>
      </c>
    </row>
    <row r="11" spans="7:18" s="172" customFormat="1" ht="19.5" customHeight="1">
      <c r="G11" s="333" t="s">
        <v>1175</v>
      </c>
      <c r="L11" s="333" t="s">
        <v>1180</v>
      </c>
      <c r="R11" s="172" t="s">
        <v>804</v>
      </c>
    </row>
    <row r="12" spans="7:12" s="172" customFormat="1" ht="19.5" customHeight="1">
      <c r="G12" s="333" t="s">
        <v>1176</v>
      </c>
      <c r="L12" s="333" t="s">
        <v>1183</v>
      </c>
    </row>
    <row r="13" spans="7:12" s="172" customFormat="1" ht="19.5" customHeight="1">
      <c r="G13" s="334" t="s">
        <v>1186</v>
      </c>
      <c r="L13" s="334" t="s">
        <v>1185</v>
      </c>
    </row>
    <row r="14" s="172" customFormat="1" ht="19.5" customHeight="1">
      <c r="G14" s="330" t="s">
        <v>1184</v>
      </c>
    </row>
    <row r="15" spans="8:13" s="172" customFormat="1" ht="19.5" customHeight="1">
      <c r="H15"/>
      <c r="I15"/>
      <c r="J15"/>
      <c r="K15" s="167">
        <v>42441</v>
      </c>
      <c r="L15"/>
      <c r="M15"/>
    </row>
    <row r="16" spans="8:13" s="178" customFormat="1" ht="21" customHeight="1">
      <c r="H16" s="342" t="s">
        <v>1169</v>
      </c>
      <c r="I16" s="342"/>
      <c r="J16" s="342"/>
      <c r="K16" s="339" t="s">
        <v>1168</v>
      </c>
      <c r="L16" s="339"/>
      <c r="M16" s="339"/>
    </row>
    <row r="17" spans="8:13" s="172" customFormat="1" ht="19.5" customHeight="1">
      <c r="H17" s="336" t="s">
        <v>204</v>
      </c>
      <c r="I17" s="337"/>
      <c r="J17" s="337"/>
      <c r="K17" s="337"/>
      <c r="L17" s="337"/>
      <c r="M17" s="338"/>
    </row>
    <row r="18" spans="8:13" s="172" customFormat="1" ht="19.5" customHeight="1">
      <c r="H18" s="177"/>
      <c r="I18" s="177"/>
      <c r="J18" s="177"/>
      <c r="K18" s="177" t="s">
        <v>201</v>
      </c>
      <c r="L18" s="340" t="s">
        <v>585</v>
      </c>
      <c r="M18" s="341"/>
    </row>
    <row r="19" spans="8:13" s="172" customFormat="1" ht="19.5" customHeight="1">
      <c r="H19" s="146" t="s">
        <v>6</v>
      </c>
      <c r="I19" s="146" t="s">
        <v>1</v>
      </c>
      <c r="J19" s="146" t="s">
        <v>84</v>
      </c>
      <c r="K19" s="179" t="s">
        <v>584</v>
      </c>
      <c r="L19" s="146" t="s">
        <v>202</v>
      </c>
      <c r="M19" s="146" t="s">
        <v>203</v>
      </c>
    </row>
    <row r="20" spans="8:13" s="178" customFormat="1" ht="21" customHeight="1">
      <c r="H20" s="168">
        <v>25</v>
      </c>
      <c r="I20" s="168">
        <v>100</v>
      </c>
      <c r="J20" s="169">
        <v>2</v>
      </c>
      <c r="K20" s="170">
        <f>L20/M20</f>
        <v>25</v>
      </c>
      <c r="L20" s="171">
        <v>5000</v>
      </c>
      <c r="M20" s="168">
        <f aca="true" t="shared" si="0" ref="M20:M27">ROUND(1/H20/I20/J20*1000000,1)</f>
        <v>200</v>
      </c>
    </row>
    <row r="21" spans="8:13" s="172" customFormat="1" ht="19.5" customHeight="1">
      <c r="H21" s="168">
        <v>25</v>
      </c>
      <c r="I21" s="168">
        <v>100</v>
      </c>
      <c r="J21" s="169">
        <v>3</v>
      </c>
      <c r="K21" s="170">
        <f>L21/M21</f>
        <v>45.0112528132033</v>
      </c>
      <c r="L21" s="173">
        <v>6000</v>
      </c>
      <c r="M21" s="168">
        <f t="shared" si="0"/>
        <v>133.3</v>
      </c>
    </row>
    <row r="22" spans="8:13" s="172" customFormat="1" ht="19.5" customHeight="1">
      <c r="H22" s="168">
        <v>25</v>
      </c>
      <c r="I22" s="168">
        <v>100</v>
      </c>
      <c r="J22" s="169">
        <v>6</v>
      </c>
      <c r="K22" s="170">
        <f aca="true" t="shared" si="1" ref="K22:K27">L22/M22</f>
        <v>100.44977511244377</v>
      </c>
      <c r="L22" s="173">
        <v>6700</v>
      </c>
      <c r="M22" s="168">
        <f t="shared" si="0"/>
        <v>66.7</v>
      </c>
    </row>
    <row r="23" spans="8:13" s="172" customFormat="1" ht="19.5" customHeight="1">
      <c r="H23" s="168"/>
      <c r="I23" s="168"/>
      <c r="J23" s="169"/>
      <c r="K23" s="170"/>
      <c r="L23" s="173"/>
      <c r="M23" s="168"/>
    </row>
    <row r="24" spans="8:13" s="172" customFormat="1" ht="19.5" customHeight="1">
      <c r="H24" s="168">
        <v>25</v>
      </c>
      <c r="I24" s="168">
        <v>150</v>
      </c>
      <c r="J24" s="169">
        <v>2</v>
      </c>
      <c r="K24" s="170">
        <f t="shared" si="1"/>
        <v>37.50937734433608</v>
      </c>
      <c r="L24" s="173">
        <v>5000</v>
      </c>
      <c r="M24" s="168">
        <f t="shared" si="0"/>
        <v>133.3</v>
      </c>
    </row>
    <row r="25" spans="8:13" s="172" customFormat="1" ht="19.5" customHeight="1">
      <c r="H25" s="168">
        <v>25</v>
      </c>
      <c r="I25" s="168">
        <v>150</v>
      </c>
      <c r="J25" s="169">
        <v>3</v>
      </c>
      <c r="K25" s="170">
        <f t="shared" si="1"/>
        <v>67.49156355455568</v>
      </c>
      <c r="L25" s="173">
        <v>6000</v>
      </c>
      <c r="M25" s="168">
        <f t="shared" si="0"/>
        <v>88.9</v>
      </c>
    </row>
    <row r="26" spans="8:13" s="178" customFormat="1" ht="21" customHeight="1">
      <c r="H26" s="168">
        <v>25</v>
      </c>
      <c r="I26" s="168">
        <v>150</v>
      </c>
      <c r="J26" s="169">
        <v>6</v>
      </c>
      <c r="K26" s="170">
        <f t="shared" si="1"/>
        <v>146.3963963963964</v>
      </c>
      <c r="L26" s="173">
        <v>6500</v>
      </c>
      <c r="M26" s="168">
        <f t="shared" si="0"/>
        <v>44.4</v>
      </c>
    </row>
    <row r="27" spans="8:13" s="172" customFormat="1" ht="19.5" customHeight="1">
      <c r="H27" s="168">
        <v>25</v>
      </c>
      <c r="I27" s="168">
        <v>200</v>
      </c>
      <c r="J27" s="169">
        <v>6</v>
      </c>
      <c r="K27" s="170">
        <f t="shared" si="1"/>
        <v>195.19519519519523</v>
      </c>
      <c r="L27" s="173">
        <v>6500</v>
      </c>
      <c r="M27" s="168">
        <f t="shared" si="0"/>
        <v>33.3</v>
      </c>
    </row>
    <row r="28" spans="8:13" s="172" customFormat="1" ht="19.5" customHeight="1">
      <c r="H28" s="168"/>
      <c r="I28" s="168"/>
      <c r="J28" s="169"/>
      <c r="K28" s="170"/>
      <c r="L28" s="173"/>
      <c r="M28" s="168"/>
    </row>
    <row r="29" spans="8:13" s="172" customFormat="1" ht="19.5" customHeight="1">
      <c r="H29" s="336" t="s">
        <v>205</v>
      </c>
      <c r="I29" s="337"/>
      <c r="J29" s="337"/>
      <c r="K29" s="337"/>
      <c r="L29" s="337"/>
      <c r="M29" s="338"/>
    </row>
    <row r="30" spans="8:13" s="172" customFormat="1" ht="19.5" customHeight="1">
      <c r="H30" s="168">
        <v>40</v>
      </c>
      <c r="I30" s="168">
        <v>100</v>
      </c>
      <c r="J30" s="168">
        <v>6</v>
      </c>
      <c r="K30" s="174">
        <f>L30/M30</f>
        <v>158.27338129496403</v>
      </c>
      <c r="L30" s="173">
        <v>6600</v>
      </c>
      <c r="M30" s="168">
        <f>ROUND(1/H30/I30/J30*1000000,1)</f>
        <v>41.7</v>
      </c>
    </row>
    <row r="31" spans="8:13" s="172" customFormat="1" ht="19.5" customHeight="1">
      <c r="H31" s="168">
        <v>40</v>
      </c>
      <c r="I31" s="168">
        <v>150</v>
      </c>
      <c r="J31" s="168">
        <v>6</v>
      </c>
      <c r="K31" s="174">
        <f>L31/M31</f>
        <v>233.81294964028777</v>
      </c>
      <c r="L31" s="173">
        <v>6500</v>
      </c>
      <c r="M31" s="168">
        <f>ROUND(1/H31/I31/J31*1000000,1)</f>
        <v>27.8</v>
      </c>
    </row>
    <row r="32" spans="8:13" s="172" customFormat="1" ht="19.5" customHeight="1">
      <c r="H32" s="168">
        <v>40</v>
      </c>
      <c r="I32" s="168">
        <v>200</v>
      </c>
      <c r="J32" s="168">
        <v>6</v>
      </c>
      <c r="K32" s="174">
        <f>L32/M32</f>
        <v>317.3076923076923</v>
      </c>
      <c r="L32" s="173">
        <v>6600</v>
      </c>
      <c r="M32" s="168">
        <f>ROUND(1/H32/I32/J32*1000000,1)</f>
        <v>20.8</v>
      </c>
    </row>
    <row r="33" spans="8:13" s="172" customFormat="1" ht="19.5" customHeight="1">
      <c r="H33" s="336" t="s">
        <v>206</v>
      </c>
      <c r="I33" s="337"/>
      <c r="J33" s="337"/>
      <c r="K33" s="337"/>
      <c r="L33" s="337"/>
      <c r="M33" s="338"/>
    </row>
    <row r="34" spans="8:13" s="172" customFormat="1" ht="19.5" customHeight="1">
      <c r="H34" s="168">
        <v>50</v>
      </c>
      <c r="I34" s="168">
        <v>100</v>
      </c>
      <c r="J34" s="168">
        <v>6</v>
      </c>
      <c r="K34" s="174">
        <f>L34/M34</f>
        <v>192.1921921921922</v>
      </c>
      <c r="L34" s="171">
        <v>6400</v>
      </c>
      <c r="M34" s="168">
        <f>ROUND(1/H34/I34/J34*1000000,1)</f>
        <v>33.3</v>
      </c>
    </row>
    <row r="35" spans="8:21" s="178" customFormat="1" ht="21" customHeight="1">
      <c r="H35" s="168">
        <v>50</v>
      </c>
      <c r="I35" s="168">
        <v>150</v>
      </c>
      <c r="J35" s="168">
        <v>6</v>
      </c>
      <c r="K35" s="174">
        <f>L35/M35</f>
        <v>283.7837837837838</v>
      </c>
      <c r="L35" s="171">
        <v>6300</v>
      </c>
      <c r="M35" s="168">
        <f>ROUND(1/H35/I35/J35*1000000,1)</f>
        <v>22.2</v>
      </c>
      <c r="N35" s="328" t="s">
        <v>1171</v>
      </c>
      <c r="O35" s="328"/>
      <c r="P35" s="335"/>
      <c r="Q35" s="335"/>
      <c r="T35" s="328"/>
      <c r="U35" s="328"/>
    </row>
    <row r="36" spans="8:13" s="172" customFormat="1" ht="19.5" customHeight="1">
      <c r="H36" s="168">
        <v>50</v>
      </c>
      <c r="I36" s="168">
        <v>200</v>
      </c>
      <c r="J36" s="168">
        <v>6</v>
      </c>
      <c r="K36" s="174">
        <f>L36/M36</f>
        <v>389.2215568862276</v>
      </c>
      <c r="L36" s="171">
        <v>6500</v>
      </c>
      <c r="M36" s="168">
        <f>ROUND(1/H36/I36/J36*1000000,1)</f>
        <v>16.7</v>
      </c>
    </row>
    <row r="37" spans="8:13" ht="18">
      <c r="H37" s="168">
        <v>50</v>
      </c>
      <c r="I37" s="168">
        <v>250</v>
      </c>
      <c r="J37" s="168">
        <v>6</v>
      </c>
      <c r="K37" s="174">
        <f>L37/M37</f>
        <v>488.72180451127815</v>
      </c>
      <c r="L37" s="171">
        <v>6500</v>
      </c>
      <c r="M37" s="168">
        <f>ROUND(1/H37/I37/J37*1000000,1)</f>
        <v>13.3</v>
      </c>
    </row>
    <row r="38" spans="8:13" ht="18">
      <c r="H38" s="168"/>
      <c r="I38" s="168"/>
      <c r="J38" s="168"/>
      <c r="K38" s="174"/>
      <c r="L38" s="171"/>
      <c r="M38" s="168"/>
    </row>
    <row r="39" spans="8:13" ht="23.25">
      <c r="H39" s="336" t="s">
        <v>208</v>
      </c>
      <c r="I39" s="337"/>
      <c r="J39" s="337"/>
      <c r="K39" s="337"/>
      <c r="L39" s="337"/>
      <c r="M39" s="338"/>
    </row>
    <row r="40" spans="8:13" ht="18">
      <c r="H40" s="168">
        <v>100</v>
      </c>
      <c r="I40" s="168">
        <v>100</v>
      </c>
      <c r="J40" s="168">
        <v>3</v>
      </c>
      <c r="K40" s="174">
        <f aca="true" t="shared" si="2" ref="K40:K46">L40/M40</f>
        <v>195.19519519519523</v>
      </c>
      <c r="L40" s="171">
        <v>6500</v>
      </c>
      <c r="M40" s="168">
        <f aca="true" t="shared" si="3" ref="M40:M46">ROUND(1/H40/I40/J40*1000000,1)</f>
        <v>33.3</v>
      </c>
    </row>
    <row r="41" spans="8:13" ht="18">
      <c r="H41" s="168">
        <v>100</v>
      </c>
      <c r="I41" s="168">
        <v>100</v>
      </c>
      <c r="J41" s="168">
        <v>6</v>
      </c>
      <c r="K41" s="174">
        <f t="shared" si="2"/>
        <v>389.2215568862276</v>
      </c>
      <c r="L41" s="171">
        <v>6500</v>
      </c>
      <c r="M41" s="168">
        <f t="shared" si="3"/>
        <v>16.7</v>
      </c>
    </row>
    <row r="42" spans="8:13" ht="18">
      <c r="H42" s="168">
        <v>100</v>
      </c>
      <c r="I42" s="168">
        <v>150</v>
      </c>
      <c r="J42" s="168">
        <v>6</v>
      </c>
      <c r="K42" s="174">
        <f t="shared" si="2"/>
        <v>585.5855855855856</v>
      </c>
      <c r="L42" s="171">
        <v>6500</v>
      </c>
      <c r="M42" s="168">
        <f t="shared" si="3"/>
        <v>11.1</v>
      </c>
    </row>
    <row r="43" spans="8:13" ht="18">
      <c r="H43" s="168">
        <v>100</v>
      </c>
      <c r="I43" s="168">
        <v>200</v>
      </c>
      <c r="J43" s="168">
        <v>6</v>
      </c>
      <c r="K43" s="174">
        <f t="shared" si="2"/>
        <v>783.1325301204819</v>
      </c>
      <c r="L43" s="171">
        <v>6500</v>
      </c>
      <c r="M43" s="168">
        <f t="shared" si="3"/>
        <v>8.3</v>
      </c>
    </row>
    <row r="44" spans="8:13" ht="18">
      <c r="H44" s="168">
        <v>150</v>
      </c>
      <c r="I44" s="168">
        <v>150</v>
      </c>
      <c r="J44" s="168">
        <v>6</v>
      </c>
      <c r="K44" s="174">
        <f t="shared" si="2"/>
        <v>878.3783783783783</v>
      </c>
      <c r="L44" s="171">
        <v>6500</v>
      </c>
      <c r="M44" s="168">
        <f t="shared" si="3"/>
        <v>7.4</v>
      </c>
    </row>
    <row r="45" spans="8:13" ht="18">
      <c r="H45" s="168">
        <v>150</v>
      </c>
      <c r="I45" s="168">
        <v>200</v>
      </c>
      <c r="J45" s="168">
        <v>6</v>
      </c>
      <c r="K45" s="174">
        <f t="shared" si="2"/>
        <v>1160.7142857142858</v>
      </c>
      <c r="L45" s="171">
        <v>6500</v>
      </c>
      <c r="M45" s="168">
        <f t="shared" si="3"/>
        <v>5.6</v>
      </c>
    </row>
    <row r="46" spans="8:13" ht="18">
      <c r="H46" s="168">
        <v>200</v>
      </c>
      <c r="I46" s="168">
        <v>200</v>
      </c>
      <c r="J46" s="168">
        <v>6</v>
      </c>
      <c r="K46" s="174">
        <f t="shared" si="2"/>
        <v>1547.6190476190475</v>
      </c>
      <c r="L46" s="171">
        <v>6500</v>
      </c>
      <c r="M46" s="168">
        <f t="shared" si="3"/>
        <v>4.2</v>
      </c>
    </row>
    <row r="47" spans="8:13" ht="18">
      <c r="H47" s="175"/>
      <c r="I47" s="175"/>
      <c r="J47" s="175"/>
      <c r="K47" s="176"/>
      <c r="L47" s="175"/>
      <c r="M47" s="175"/>
    </row>
    <row r="48" spans="8:13" ht="23.25">
      <c r="H48" s="336" t="s">
        <v>207</v>
      </c>
      <c r="I48" s="337"/>
      <c r="J48" s="337"/>
      <c r="K48" s="337"/>
      <c r="L48" s="337"/>
      <c r="M48" s="338"/>
    </row>
    <row r="49" spans="8:16" ht="18">
      <c r="H49" s="168">
        <v>50</v>
      </c>
      <c r="I49" s="168">
        <v>50</v>
      </c>
      <c r="J49" s="168">
        <v>3</v>
      </c>
      <c r="K49" s="174">
        <f>L49/M49</f>
        <v>60.76519129782445</v>
      </c>
      <c r="L49" s="171">
        <v>8100</v>
      </c>
      <c r="M49" s="168">
        <f>ROUND(1/H49/I49/J49*1000000,1)</f>
        <v>133.3</v>
      </c>
      <c r="N49" s="329" t="s">
        <v>1170</v>
      </c>
      <c r="O49" s="329"/>
      <c r="P49" s="329"/>
    </row>
  </sheetData>
  <sheetProtection/>
  <mergeCells count="8">
    <mergeCell ref="H48:M48"/>
    <mergeCell ref="H33:M33"/>
    <mergeCell ref="H39:M39"/>
    <mergeCell ref="H29:M29"/>
    <mergeCell ref="K16:M16"/>
    <mergeCell ref="L18:M18"/>
    <mergeCell ref="H17:M17"/>
    <mergeCell ref="H16:J16"/>
  </mergeCells>
  <hyperlinks>
    <hyperlink ref="L13" r:id="rId1" display="mailto:kovcheg37iv@yandex.ru"/>
    <hyperlink ref="G13" r:id="rId2" display="mailto:kovcheg37iv@yandex.ru"/>
  </hyperlinks>
  <printOptions/>
  <pageMargins left="0.7874015748031497" right="0.07874015748031496" top="0.15748031496062992" bottom="0.1968503937007874" header="0.15748031496062992" footer="0.1968503937007874"/>
  <pageSetup horizontalDpi="300" verticalDpi="300" orientation="portrait" paperSize="9"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C115" sqref="C115"/>
    </sheetView>
  </sheetViews>
  <sheetFormatPr defaultColWidth="9.00390625" defaultRowHeight="12.75"/>
  <cols>
    <col min="1" max="1" width="36.625" style="0" customWidth="1"/>
    <col min="2" max="2" width="6.625" style="270" customWidth="1"/>
    <col min="3" max="3" width="32.625" style="0" customWidth="1"/>
    <col min="4" max="4" width="6.875" style="270" customWidth="1"/>
  </cols>
  <sheetData>
    <row r="1" spans="1:2" ht="44.25">
      <c r="A1" s="158" t="s">
        <v>480</v>
      </c>
      <c r="B1" s="279"/>
    </row>
    <row r="2" spans="1:2" ht="12.75">
      <c r="A2" s="189" t="s">
        <v>960</v>
      </c>
      <c r="B2" s="301"/>
    </row>
    <row r="3" spans="1:4" ht="12.75" customHeight="1">
      <c r="A3" s="298" t="s">
        <v>1064</v>
      </c>
      <c r="B3" s="302"/>
      <c r="C3" s="298" t="s">
        <v>32</v>
      </c>
      <c r="D3" s="302"/>
    </row>
    <row r="4" spans="1:4" ht="15" customHeight="1">
      <c r="A4" s="299" t="s">
        <v>1065</v>
      </c>
      <c r="B4" s="303"/>
      <c r="C4" s="300" t="s">
        <v>1070</v>
      </c>
      <c r="D4" s="304"/>
    </row>
    <row r="5" spans="1:4" ht="12" customHeight="1">
      <c r="A5" s="300" t="s">
        <v>162</v>
      </c>
      <c r="B5" s="304">
        <v>540</v>
      </c>
      <c r="C5" s="300" t="s">
        <v>485</v>
      </c>
      <c r="D5" s="304">
        <v>12</v>
      </c>
    </row>
    <row r="6" spans="1:4" ht="12" customHeight="1">
      <c r="A6" s="300" t="s">
        <v>502</v>
      </c>
      <c r="B6" s="304">
        <v>540</v>
      </c>
      <c r="C6" s="300" t="s">
        <v>486</v>
      </c>
      <c r="D6" s="304">
        <v>12</v>
      </c>
    </row>
    <row r="7" spans="1:4" ht="12" customHeight="1">
      <c r="A7" s="300" t="s">
        <v>503</v>
      </c>
      <c r="B7" s="304">
        <v>540</v>
      </c>
      <c r="C7" s="300" t="s">
        <v>487</v>
      </c>
      <c r="D7" s="304">
        <v>16</v>
      </c>
    </row>
    <row r="8" spans="1:4" ht="12" customHeight="1">
      <c r="A8" s="300" t="s">
        <v>163</v>
      </c>
      <c r="B8" s="304">
        <v>540</v>
      </c>
      <c r="C8" s="300" t="s">
        <v>488</v>
      </c>
      <c r="D8" s="304">
        <v>12</v>
      </c>
    </row>
    <row r="9" spans="1:4" ht="12" customHeight="1">
      <c r="A9" s="300" t="s">
        <v>164</v>
      </c>
      <c r="B9" s="304">
        <v>540</v>
      </c>
      <c r="C9" s="300" t="s">
        <v>489</v>
      </c>
      <c r="D9" s="304">
        <v>12</v>
      </c>
    </row>
    <row r="10" spans="1:4" ht="12" customHeight="1">
      <c r="A10" s="300" t="s">
        <v>165</v>
      </c>
      <c r="B10" s="304">
        <v>540</v>
      </c>
      <c r="C10" s="300" t="s">
        <v>490</v>
      </c>
      <c r="D10" s="304">
        <v>12</v>
      </c>
    </row>
    <row r="11" spans="1:4" ht="12" customHeight="1">
      <c r="A11" s="300" t="s">
        <v>504</v>
      </c>
      <c r="B11" s="304">
        <v>540</v>
      </c>
      <c r="C11" s="300" t="s">
        <v>491</v>
      </c>
      <c r="D11" s="304">
        <v>12</v>
      </c>
    </row>
    <row r="12" spans="1:4" ht="12" customHeight="1">
      <c r="A12" s="300" t="s">
        <v>505</v>
      </c>
      <c r="B12" s="304">
        <v>540</v>
      </c>
      <c r="C12" s="300" t="s">
        <v>492</v>
      </c>
      <c r="D12" s="304">
        <v>12</v>
      </c>
    </row>
    <row r="13" spans="1:4" ht="12" customHeight="1">
      <c r="A13" s="299" t="s">
        <v>481</v>
      </c>
      <c r="B13" s="303"/>
      <c r="C13" s="300" t="s">
        <v>116</v>
      </c>
      <c r="D13" s="304">
        <v>11</v>
      </c>
    </row>
    <row r="14" spans="1:4" ht="12" customHeight="1">
      <c r="A14" s="300" t="s">
        <v>99</v>
      </c>
      <c r="B14" s="304">
        <v>110</v>
      </c>
      <c r="C14" s="300" t="s">
        <v>117</v>
      </c>
      <c r="D14" s="304">
        <v>11</v>
      </c>
    </row>
    <row r="15" spans="1:4" ht="12" customHeight="1">
      <c r="A15" s="300" t="s">
        <v>100</v>
      </c>
      <c r="B15" s="304">
        <v>110</v>
      </c>
      <c r="C15" s="300" t="s">
        <v>118</v>
      </c>
      <c r="D15" s="304">
        <v>11</v>
      </c>
    </row>
    <row r="16" spans="1:4" ht="12" customHeight="1">
      <c r="A16" s="300" t="s">
        <v>101</v>
      </c>
      <c r="B16" s="304">
        <v>110</v>
      </c>
      <c r="C16" s="300" t="s">
        <v>119</v>
      </c>
      <c r="D16" s="304">
        <v>13</v>
      </c>
    </row>
    <row r="17" spans="1:4" ht="12" customHeight="1">
      <c r="A17" s="300" t="s">
        <v>102</v>
      </c>
      <c r="B17" s="304">
        <v>110</v>
      </c>
      <c r="C17" s="300" t="s">
        <v>120</v>
      </c>
      <c r="D17" s="304">
        <v>15</v>
      </c>
    </row>
    <row r="18" spans="1:4" ht="12" customHeight="1">
      <c r="A18" s="300" t="s">
        <v>103</v>
      </c>
      <c r="B18" s="304">
        <v>110</v>
      </c>
      <c r="C18" s="300" t="s">
        <v>121</v>
      </c>
      <c r="D18" s="304">
        <v>15</v>
      </c>
    </row>
    <row r="19" spans="1:4" ht="12" customHeight="1">
      <c r="A19" s="300" t="s">
        <v>104</v>
      </c>
      <c r="B19" s="304">
        <v>110</v>
      </c>
      <c r="C19" s="300" t="s">
        <v>122</v>
      </c>
      <c r="D19" s="304">
        <v>15</v>
      </c>
    </row>
    <row r="20" spans="1:4" ht="12" customHeight="1">
      <c r="A20" s="300" t="s">
        <v>105</v>
      </c>
      <c r="B20" s="304">
        <v>110</v>
      </c>
      <c r="C20" s="300" t="s">
        <v>123</v>
      </c>
      <c r="D20" s="304">
        <v>15</v>
      </c>
    </row>
    <row r="21" spans="1:4" ht="12" customHeight="1">
      <c r="A21" s="300" t="s">
        <v>482</v>
      </c>
      <c r="B21" s="304">
        <v>110</v>
      </c>
      <c r="C21" s="300" t="s">
        <v>124</v>
      </c>
      <c r="D21" s="304">
        <v>11</v>
      </c>
    </row>
    <row r="22" spans="1:4" ht="12" customHeight="1">
      <c r="A22" s="299" t="s">
        <v>483</v>
      </c>
      <c r="B22" s="303"/>
      <c r="C22" s="300" t="s">
        <v>125</v>
      </c>
      <c r="D22" s="304">
        <v>7</v>
      </c>
    </row>
    <row r="23" spans="1:4" ht="12" customHeight="1">
      <c r="A23" s="300" t="s">
        <v>106</v>
      </c>
      <c r="B23" s="304">
        <v>130</v>
      </c>
      <c r="C23" s="300" t="s">
        <v>126</v>
      </c>
      <c r="D23" s="304">
        <v>7</v>
      </c>
    </row>
    <row r="24" spans="1:4" ht="12" customHeight="1">
      <c r="A24" s="300" t="s">
        <v>107</v>
      </c>
      <c r="B24" s="304">
        <v>130</v>
      </c>
      <c r="C24" s="300" t="s">
        <v>127</v>
      </c>
      <c r="D24" s="304">
        <v>8</v>
      </c>
    </row>
    <row r="25" spans="1:4" ht="12" customHeight="1">
      <c r="A25" s="300" t="s">
        <v>108</v>
      </c>
      <c r="B25" s="304">
        <v>130</v>
      </c>
      <c r="C25" s="300" t="s">
        <v>128</v>
      </c>
      <c r="D25" s="304">
        <v>7</v>
      </c>
    </row>
    <row r="26" spans="1:4" ht="12" customHeight="1">
      <c r="A26" s="300" t="s">
        <v>109</v>
      </c>
      <c r="B26" s="304">
        <v>130</v>
      </c>
      <c r="C26" s="300" t="s">
        <v>129</v>
      </c>
      <c r="D26" s="304">
        <v>8</v>
      </c>
    </row>
    <row r="27" spans="1:4" ht="12" customHeight="1">
      <c r="A27" s="300" t="s">
        <v>110</v>
      </c>
      <c r="B27" s="304">
        <v>130</v>
      </c>
      <c r="C27" s="300" t="s">
        <v>130</v>
      </c>
      <c r="D27" s="304">
        <v>8</v>
      </c>
    </row>
    <row r="28" spans="1:4" ht="12" customHeight="1">
      <c r="A28" s="300" t="s">
        <v>111</v>
      </c>
      <c r="B28" s="304">
        <v>130</v>
      </c>
      <c r="C28" s="300" t="s">
        <v>493</v>
      </c>
      <c r="D28" s="304">
        <v>8</v>
      </c>
    </row>
    <row r="29" spans="1:4" ht="12" customHeight="1">
      <c r="A29" s="300" t="s">
        <v>112</v>
      </c>
      <c r="B29" s="304">
        <v>130</v>
      </c>
      <c r="C29" s="300" t="s">
        <v>131</v>
      </c>
      <c r="D29" s="304">
        <v>7</v>
      </c>
    </row>
    <row r="30" spans="1:4" ht="12" customHeight="1">
      <c r="A30" s="300" t="s">
        <v>484</v>
      </c>
      <c r="B30" s="304">
        <v>130</v>
      </c>
      <c r="C30" s="300" t="s">
        <v>132</v>
      </c>
      <c r="D30" s="304">
        <v>11</v>
      </c>
    </row>
    <row r="31" spans="1:4" ht="12" customHeight="1">
      <c r="A31" s="299" t="s">
        <v>1066</v>
      </c>
      <c r="B31" s="303"/>
      <c r="C31" s="300" t="s">
        <v>133</v>
      </c>
      <c r="D31" s="304">
        <v>11</v>
      </c>
    </row>
    <row r="32" spans="1:4" ht="12" customHeight="1">
      <c r="A32" s="300" t="s">
        <v>166</v>
      </c>
      <c r="B32" s="304">
        <v>480</v>
      </c>
      <c r="C32" s="300" t="s">
        <v>134</v>
      </c>
      <c r="D32" s="304">
        <v>15</v>
      </c>
    </row>
    <row r="33" spans="1:4" ht="12" customHeight="1">
      <c r="A33" s="300" t="s">
        <v>167</v>
      </c>
      <c r="B33" s="304">
        <v>480</v>
      </c>
      <c r="C33" s="300" t="s">
        <v>135</v>
      </c>
      <c r="D33" s="304">
        <v>15</v>
      </c>
    </row>
    <row r="34" spans="1:4" ht="12" customHeight="1">
      <c r="A34" s="300" t="s">
        <v>506</v>
      </c>
      <c r="B34" s="304">
        <v>480</v>
      </c>
      <c r="C34" s="300" t="s">
        <v>136</v>
      </c>
      <c r="D34" s="304">
        <v>20</v>
      </c>
    </row>
    <row r="35" spans="1:4" ht="12" customHeight="1">
      <c r="A35" s="300" t="s">
        <v>168</v>
      </c>
      <c r="B35" s="304">
        <v>480</v>
      </c>
      <c r="C35" s="300" t="s">
        <v>137</v>
      </c>
      <c r="D35" s="304">
        <v>11</v>
      </c>
    </row>
    <row r="36" spans="1:4" ht="12" customHeight="1">
      <c r="A36" s="300" t="s">
        <v>169</v>
      </c>
      <c r="B36" s="304">
        <v>480</v>
      </c>
      <c r="C36" s="300" t="s">
        <v>1071</v>
      </c>
      <c r="D36" s="304">
        <v>6</v>
      </c>
    </row>
    <row r="37" spans="1:4" ht="12" customHeight="1">
      <c r="A37" s="300" t="s">
        <v>170</v>
      </c>
      <c r="B37" s="304">
        <v>480</v>
      </c>
      <c r="C37" s="300" t="s">
        <v>494</v>
      </c>
      <c r="D37" s="304"/>
    </row>
    <row r="38" spans="1:4" ht="12" customHeight="1">
      <c r="A38" s="300" t="s">
        <v>171</v>
      </c>
      <c r="B38" s="304">
        <v>480</v>
      </c>
      <c r="C38" s="300" t="s">
        <v>1072</v>
      </c>
      <c r="D38" s="304"/>
    </row>
    <row r="39" spans="1:2" ht="12" customHeight="1">
      <c r="A39" s="300" t="s">
        <v>172</v>
      </c>
      <c r="B39" s="304">
        <v>480</v>
      </c>
    </row>
    <row r="40" spans="1:4" ht="12" customHeight="1">
      <c r="A40" s="300" t="s">
        <v>113</v>
      </c>
      <c r="B40" s="304">
        <v>80</v>
      </c>
      <c r="C40" s="298" t="s">
        <v>55</v>
      </c>
      <c r="D40" s="302"/>
    </row>
    <row r="41" spans="1:4" ht="12" customHeight="1">
      <c r="A41" s="299" t="s">
        <v>411</v>
      </c>
      <c r="B41" s="303"/>
      <c r="C41" s="300" t="s">
        <v>192</v>
      </c>
      <c r="D41" s="304"/>
    </row>
    <row r="42" spans="1:4" ht="12" customHeight="1">
      <c r="A42" s="299" t="s">
        <v>499</v>
      </c>
      <c r="B42" s="303"/>
      <c r="C42" s="300" t="s">
        <v>193</v>
      </c>
      <c r="D42" s="304">
        <v>400</v>
      </c>
    </row>
    <row r="43" spans="1:4" ht="12" customHeight="1">
      <c r="A43" s="300" t="s">
        <v>412</v>
      </c>
      <c r="B43" s="304">
        <v>1560</v>
      </c>
      <c r="C43" s="300" t="s">
        <v>56</v>
      </c>
      <c r="D43" s="304">
        <v>60</v>
      </c>
    </row>
    <row r="44" spans="1:4" ht="12" customHeight="1">
      <c r="A44" s="300" t="s">
        <v>413</v>
      </c>
      <c r="B44" s="304">
        <v>1560</v>
      </c>
      <c r="C44" s="300" t="s">
        <v>57</v>
      </c>
      <c r="D44" s="304">
        <v>70</v>
      </c>
    </row>
    <row r="45" spans="1:4" ht="12" customHeight="1">
      <c r="A45" s="300" t="s">
        <v>500</v>
      </c>
      <c r="B45" s="304"/>
      <c r="C45" s="300" t="s">
        <v>1088</v>
      </c>
      <c r="D45" s="304">
        <v>530</v>
      </c>
    </row>
    <row r="46" spans="1:4" ht="12" customHeight="1">
      <c r="A46" s="300" t="s">
        <v>414</v>
      </c>
      <c r="B46" s="304">
        <v>1560</v>
      </c>
      <c r="C46" s="300" t="s">
        <v>194</v>
      </c>
      <c r="D46" s="304">
        <v>530</v>
      </c>
    </row>
    <row r="47" spans="1:4" ht="12" customHeight="1">
      <c r="A47" s="299" t="s">
        <v>501</v>
      </c>
      <c r="B47" s="303"/>
      <c r="C47" s="300" t="s">
        <v>195</v>
      </c>
      <c r="D47" s="304">
        <v>380</v>
      </c>
    </row>
    <row r="48" spans="1:4" ht="12" customHeight="1">
      <c r="A48" s="300" t="s">
        <v>1067</v>
      </c>
      <c r="B48" s="304">
        <v>1820</v>
      </c>
      <c r="C48" s="300" t="s">
        <v>1089</v>
      </c>
      <c r="D48" s="304">
        <v>380</v>
      </c>
    </row>
    <row r="49" spans="1:4" ht="12" customHeight="1">
      <c r="A49" s="300" t="s">
        <v>415</v>
      </c>
      <c r="B49" s="304">
        <v>1820</v>
      </c>
      <c r="C49" s="300" t="s">
        <v>1090</v>
      </c>
      <c r="D49" s="304"/>
    </row>
    <row r="50" spans="1:4" ht="12" customHeight="1">
      <c r="A50" s="300" t="s">
        <v>416</v>
      </c>
      <c r="B50" s="304">
        <v>1820</v>
      </c>
      <c r="C50" s="300" t="s">
        <v>58</v>
      </c>
      <c r="D50" s="304">
        <v>130</v>
      </c>
    </row>
    <row r="51" spans="1:4" ht="12" customHeight="1">
      <c r="A51" s="299" t="s">
        <v>114</v>
      </c>
      <c r="B51" s="303"/>
      <c r="C51" s="300" t="s">
        <v>59</v>
      </c>
      <c r="D51" s="304">
        <v>120</v>
      </c>
    </row>
    <row r="52" spans="1:2" ht="12" customHeight="1">
      <c r="A52" s="300" t="s">
        <v>115</v>
      </c>
      <c r="B52" s="304">
        <v>110</v>
      </c>
    </row>
    <row r="53" spans="1:2" ht="12" customHeight="1">
      <c r="A53" s="300" t="s">
        <v>1068</v>
      </c>
      <c r="B53" s="304"/>
    </row>
    <row r="54" spans="1:2" ht="12" customHeight="1">
      <c r="A54" s="300" t="s">
        <v>1069</v>
      </c>
      <c r="B54" s="304">
        <v>110</v>
      </c>
    </row>
    <row r="55" spans="1:2" ht="12" customHeight="1">
      <c r="A55" s="298" t="s">
        <v>138</v>
      </c>
      <c r="B55" s="302"/>
    </row>
    <row r="56" spans="1:2" ht="12" customHeight="1">
      <c r="A56" s="299" t="s">
        <v>495</v>
      </c>
      <c r="B56" s="303"/>
    </row>
    <row r="57" spans="1:2" ht="12" customHeight="1">
      <c r="A57" s="300" t="s">
        <v>1073</v>
      </c>
      <c r="B57" s="304">
        <v>312.5</v>
      </c>
    </row>
    <row r="58" spans="1:2" ht="12" customHeight="1">
      <c r="A58" s="300" t="s">
        <v>1074</v>
      </c>
      <c r="B58" s="304"/>
    </row>
    <row r="59" spans="1:2" ht="12" customHeight="1">
      <c r="A59" s="300" t="s">
        <v>139</v>
      </c>
      <c r="B59" s="304">
        <v>437.5</v>
      </c>
    </row>
    <row r="60" spans="1:2" ht="12" customHeight="1">
      <c r="A60" s="300" t="s">
        <v>140</v>
      </c>
      <c r="B60" s="304">
        <v>375</v>
      </c>
    </row>
    <row r="61" spans="1:2" ht="12" customHeight="1">
      <c r="A61" s="300" t="s">
        <v>141</v>
      </c>
      <c r="B61" s="304">
        <v>500</v>
      </c>
    </row>
    <row r="62" spans="1:2" ht="12" customHeight="1">
      <c r="A62" s="299" t="s">
        <v>496</v>
      </c>
      <c r="B62" s="303"/>
    </row>
    <row r="63" spans="1:2" ht="12" customHeight="1">
      <c r="A63" s="300" t="s">
        <v>142</v>
      </c>
      <c r="B63" s="304">
        <v>312.5</v>
      </c>
    </row>
    <row r="64" spans="1:2" ht="12" customHeight="1">
      <c r="A64" s="300" t="s">
        <v>497</v>
      </c>
      <c r="B64" s="304"/>
    </row>
    <row r="65" spans="1:2" ht="12" customHeight="1">
      <c r="A65" s="300" t="s">
        <v>143</v>
      </c>
      <c r="B65" s="304">
        <v>437.5</v>
      </c>
    </row>
    <row r="66" spans="1:2" ht="12" customHeight="1">
      <c r="A66" s="300" t="s">
        <v>144</v>
      </c>
      <c r="B66" s="304">
        <v>375</v>
      </c>
    </row>
    <row r="67" spans="1:2" ht="12" customHeight="1">
      <c r="A67" s="300" t="s">
        <v>145</v>
      </c>
      <c r="B67" s="304">
        <v>500</v>
      </c>
    </row>
    <row r="68" spans="1:4" ht="12" customHeight="1">
      <c r="A68" s="298" t="s">
        <v>146</v>
      </c>
      <c r="B68" s="302"/>
      <c r="C68" s="298" t="s">
        <v>507</v>
      </c>
      <c r="D68" s="302"/>
    </row>
    <row r="69" spans="1:4" ht="12" customHeight="1">
      <c r="A69" s="299" t="s">
        <v>498</v>
      </c>
      <c r="B69" s="303"/>
      <c r="C69" s="300" t="s">
        <v>33</v>
      </c>
      <c r="D69" s="304">
        <v>331.2</v>
      </c>
    </row>
    <row r="70" spans="1:4" ht="12" customHeight="1">
      <c r="A70" s="300" t="s">
        <v>1075</v>
      </c>
      <c r="B70" s="304">
        <v>120</v>
      </c>
      <c r="C70" s="300" t="s">
        <v>34</v>
      </c>
      <c r="D70" s="304">
        <v>372.6</v>
      </c>
    </row>
    <row r="71" spans="1:4" ht="12" customHeight="1">
      <c r="A71" s="300" t="s">
        <v>1076</v>
      </c>
      <c r="B71" s="304">
        <v>300</v>
      </c>
      <c r="C71" s="300" t="s">
        <v>35</v>
      </c>
      <c r="D71" s="304">
        <v>414</v>
      </c>
    </row>
    <row r="72" spans="1:4" ht="12" customHeight="1">
      <c r="A72" s="299" t="s">
        <v>1077</v>
      </c>
      <c r="B72" s="303"/>
      <c r="C72" s="300" t="s">
        <v>36</v>
      </c>
      <c r="D72" s="304">
        <v>455.4</v>
      </c>
    </row>
    <row r="73" spans="1:4" ht="12" customHeight="1">
      <c r="A73" s="300" t="s">
        <v>147</v>
      </c>
      <c r="B73" s="304">
        <v>280</v>
      </c>
      <c r="C73" s="300" t="s">
        <v>37</v>
      </c>
      <c r="D73" s="304">
        <v>496.8</v>
      </c>
    </row>
    <row r="74" spans="1:4" ht="12" customHeight="1">
      <c r="A74" s="300" t="s">
        <v>148</v>
      </c>
      <c r="B74" s="304">
        <v>350</v>
      </c>
      <c r="C74" s="300" t="s">
        <v>38</v>
      </c>
      <c r="D74" s="304">
        <v>538.2</v>
      </c>
    </row>
    <row r="75" spans="1:4" ht="12" customHeight="1">
      <c r="A75" s="300" t="s">
        <v>149</v>
      </c>
      <c r="B75" s="304">
        <v>420</v>
      </c>
      <c r="C75" s="300" t="s">
        <v>39</v>
      </c>
      <c r="D75" s="304">
        <v>579.6</v>
      </c>
    </row>
    <row r="76" spans="1:4" ht="12" customHeight="1">
      <c r="A76" s="300" t="s">
        <v>150</v>
      </c>
      <c r="B76" s="304">
        <v>490</v>
      </c>
      <c r="C76" s="300" t="s">
        <v>40</v>
      </c>
      <c r="D76" s="304">
        <v>621</v>
      </c>
    </row>
    <row r="77" spans="1:4" ht="12" customHeight="1">
      <c r="A77" s="300" t="s">
        <v>151</v>
      </c>
      <c r="B77" s="304">
        <v>560</v>
      </c>
      <c r="C77" s="300" t="s">
        <v>41</v>
      </c>
      <c r="D77" s="304">
        <v>662.4</v>
      </c>
    </row>
    <row r="78" spans="1:4" ht="12" customHeight="1">
      <c r="A78" s="299" t="s">
        <v>1078</v>
      </c>
      <c r="B78" s="303"/>
      <c r="C78" s="300" t="s">
        <v>42</v>
      </c>
      <c r="D78" s="304">
        <v>703.8</v>
      </c>
    </row>
    <row r="79" spans="1:4" ht="12" customHeight="1">
      <c r="A79" s="300" t="s">
        <v>152</v>
      </c>
      <c r="B79" s="304">
        <v>280</v>
      </c>
      <c r="C79" s="300" t="s">
        <v>43</v>
      </c>
      <c r="D79" s="304">
        <v>745.2</v>
      </c>
    </row>
    <row r="80" spans="1:4" ht="12" customHeight="1">
      <c r="A80" s="300" t="s">
        <v>153</v>
      </c>
      <c r="B80" s="304">
        <v>350</v>
      </c>
      <c r="C80" s="300" t="s">
        <v>44</v>
      </c>
      <c r="D80" s="304">
        <v>828</v>
      </c>
    </row>
    <row r="81" spans="1:4" ht="12" customHeight="1">
      <c r="A81" s="300" t="s">
        <v>154</v>
      </c>
      <c r="B81" s="304">
        <v>420</v>
      </c>
      <c r="C81" s="300" t="s">
        <v>173</v>
      </c>
      <c r="D81" s="304">
        <v>1242</v>
      </c>
    </row>
    <row r="82" spans="1:4" ht="12" customHeight="1">
      <c r="A82" s="300" t="s">
        <v>155</v>
      </c>
      <c r="B82" s="304">
        <v>490</v>
      </c>
      <c r="C82" s="300" t="s">
        <v>174</v>
      </c>
      <c r="D82" s="304">
        <v>262</v>
      </c>
    </row>
    <row r="83" spans="1:4" ht="12" customHeight="1">
      <c r="A83" s="300" t="s">
        <v>156</v>
      </c>
      <c r="B83" s="304">
        <v>560</v>
      </c>
      <c r="C83" s="300" t="s">
        <v>175</v>
      </c>
      <c r="D83" s="304">
        <v>294</v>
      </c>
    </row>
    <row r="84" spans="1:4" ht="12" customHeight="1">
      <c r="A84" s="299" t="s">
        <v>1079</v>
      </c>
      <c r="B84" s="303"/>
      <c r="C84" s="300" t="s">
        <v>45</v>
      </c>
      <c r="D84" s="304">
        <v>327.6</v>
      </c>
    </row>
    <row r="85" spans="1:4" ht="12" customHeight="1">
      <c r="A85" s="300" t="s">
        <v>157</v>
      </c>
      <c r="B85" s="304">
        <v>360</v>
      </c>
      <c r="C85" s="300" t="s">
        <v>46</v>
      </c>
      <c r="D85" s="304">
        <v>360.36</v>
      </c>
    </row>
    <row r="86" spans="1:4" ht="12" customHeight="1">
      <c r="A86" s="300" t="s">
        <v>158</v>
      </c>
      <c r="B86" s="304">
        <v>450</v>
      </c>
      <c r="C86" s="300" t="s">
        <v>47</v>
      </c>
      <c r="D86" s="304">
        <v>393.12</v>
      </c>
    </row>
    <row r="87" spans="1:4" ht="12" customHeight="1">
      <c r="A87" s="300" t="s">
        <v>159</v>
      </c>
      <c r="B87" s="304">
        <v>630</v>
      </c>
      <c r="C87" s="300" t="s">
        <v>48</v>
      </c>
      <c r="D87" s="304">
        <v>425.88</v>
      </c>
    </row>
    <row r="88" spans="1:4" ht="12" customHeight="1">
      <c r="A88" s="300" t="s">
        <v>160</v>
      </c>
      <c r="B88" s="304">
        <v>540</v>
      </c>
      <c r="C88" s="300" t="s">
        <v>49</v>
      </c>
      <c r="D88" s="304">
        <v>458.64</v>
      </c>
    </row>
    <row r="89" spans="1:4" ht="12" customHeight="1">
      <c r="A89" s="300" t="s">
        <v>161</v>
      </c>
      <c r="B89" s="304">
        <v>720</v>
      </c>
      <c r="C89" s="300" t="s">
        <v>50</v>
      </c>
      <c r="D89" s="304">
        <v>491.4</v>
      </c>
    </row>
    <row r="90" spans="1:4" ht="12" customHeight="1">
      <c r="A90" s="298" t="s">
        <v>177</v>
      </c>
      <c r="B90" s="302"/>
      <c r="C90" s="300" t="s">
        <v>51</v>
      </c>
      <c r="D90" s="304">
        <v>524.16</v>
      </c>
    </row>
    <row r="91" spans="1:4" ht="12" customHeight="1">
      <c r="A91" s="299" t="s">
        <v>1084</v>
      </c>
      <c r="B91" s="303"/>
      <c r="C91" s="300" t="s">
        <v>52</v>
      </c>
      <c r="D91" s="304">
        <v>557</v>
      </c>
    </row>
    <row r="92" spans="1:4" ht="12" customHeight="1">
      <c r="A92" s="300" t="s">
        <v>178</v>
      </c>
      <c r="B92" s="304">
        <v>1387</v>
      </c>
      <c r="C92" s="300" t="s">
        <v>53</v>
      </c>
      <c r="D92" s="304">
        <v>590</v>
      </c>
    </row>
    <row r="93" spans="1:4" ht="12" customHeight="1">
      <c r="A93" s="300" t="s">
        <v>179</v>
      </c>
      <c r="B93" s="304">
        <v>1655</v>
      </c>
      <c r="C93" s="300" t="s">
        <v>176</v>
      </c>
      <c r="D93" s="304">
        <v>608</v>
      </c>
    </row>
    <row r="94" spans="1:4" ht="12" customHeight="1">
      <c r="A94" s="300" t="s">
        <v>180</v>
      </c>
      <c r="B94" s="304">
        <v>1942.5</v>
      </c>
      <c r="C94" s="300" t="s">
        <v>54</v>
      </c>
      <c r="D94" s="304">
        <v>660</v>
      </c>
    </row>
    <row r="95" spans="1:4" ht="12" customHeight="1">
      <c r="A95" s="300" t="s">
        <v>181</v>
      </c>
      <c r="B95" s="304">
        <v>2220</v>
      </c>
      <c r="C95" s="300" t="s">
        <v>1080</v>
      </c>
      <c r="D95" s="304">
        <v>819</v>
      </c>
    </row>
    <row r="96" spans="1:4" ht="12" customHeight="1">
      <c r="A96" s="300" t="s">
        <v>1085</v>
      </c>
      <c r="B96" s="304">
        <v>2760</v>
      </c>
      <c r="C96" s="300" t="s">
        <v>1081</v>
      </c>
      <c r="D96" s="304">
        <v>990</v>
      </c>
    </row>
    <row r="97" spans="1:4" ht="12" customHeight="1">
      <c r="A97" s="300" t="s">
        <v>1086</v>
      </c>
      <c r="B97" s="304">
        <v>3312</v>
      </c>
      <c r="C97" s="300" t="s">
        <v>508</v>
      </c>
      <c r="D97" s="304">
        <v>548</v>
      </c>
    </row>
    <row r="98" spans="1:4" ht="12" customHeight="1">
      <c r="A98" s="300" t="s">
        <v>182</v>
      </c>
      <c r="B98" s="304">
        <v>1998</v>
      </c>
      <c r="C98" s="299" t="s">
        <v>1082</v>
      </c>
      <c r="D98" s="303"/>
    </row>
    <row r="99" spans="1:4" ht="12" customHeight="1">
      <c r="A99" s="300" t="s">
        <v>183</v>
      </c>
      <c r="B99" s="304">
        <v>2331</v>
      </c>
      <c r="C99" s="300" t="s">
        <v>1083</v>
      </c>
      <c r="D99" s="304"/>
    </row>
    <row r="100" spans="1:2" ht="12" customHeight="1">
      <c r="A100" s="300" t="s">
        <v>184</v>
      </c>
      <c r="B100" s="304">
        <v>2664</v>
      </c>
    </row>
    <row r="101" spans="1:2" ht="12" customHeight="1">
      <c r="A101" s="299" t="s">
        <v>1087</v>
      </c>
      <c r="B101" s="303"/>
    </row>
    <row r="102" spans="1:2" ht="12" customHeight="1">
      <c r="A102" s="300" t="s">
        <v>185</v>
      </c>
      <c r="B102" s="304">
        <v>978.75</v>
      </c>
    </row>
    <row r="103" spans="1:2" ht="12" customHeight="1">
      <c r="A103" s="300" t="s">
        <v>186</v>
      </c>
      <c r="B103" s="304">
        <v>1174.5</v>
      </c>
    </row>
    <row r="104" spans="1:2" ht="12" customHeight="1">
      <c r="A104" s="300" t="s">
        <v>187</v>
      </c>
      <c r="B104" s="304">
        <v>1370.25</v>
      </c>
    </row>
    <row r="105" spans="1:2" ht="12" customHeight="1">
      <c r="A105" s="300" t="s">
        <v>188</v>
      </c>
      <c r="B105" s="304">
        <v>1566</v>
      </c>
    </row>
    <row r="106" spans="1:2" ht="12" customHeight="1">
      <c r="A106" s="300" t="s">
        <v>189</v>
      </c>
      <c r="B106" s="304">
        <v>1409</v>
      </c>
    </row>
    <row r="107" spans="1:2" ht="12" customHeight="1">
      <c r="A107" s="300" t="s">
        <v>190</v>
      </c>
      <c r="B107" s="304">
        <v>1644</v>
      </c>
    </row>
    <row r="108" spans="1:2" ht="12" customHeight="1">
      <c r="A108" s="300" t="s">
        <v>191</v>
      </c>
      <c r="B108" s="304">
        <v>1879</v>
      </c>
    </row>
  </sheetData>
  <sheetProtection/>
  <printOptions/>
  <pageMargins left="0.7086614173228347" right="0.7086614173228347" top="0.07874015748031496" bottom="0.0787401574803149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8" sqref="A7:A8"/>
    </sheetView>
  </sheetViews>
  <sheetFormatPr defaultColWidth="9.00390625" defaultRowHeight="12.75"/>
  <cols>
    <col min="1" max="1" width="63.375" style="0" customWidth="1"/>
    <col min="2" max="2" width="9.75390625" style="0" customWidth="1"/>
  </cols>
  <sheetData>
    <row r="1" spans="1:2" ht="44.25">
      <c r="A1" s="123" t="s">
        <v>598</v>
      </c>
      <c r="B1" s="185"/>
    </row>
    <row r="2" spans="1:2" ht="12.75">
      <c r="A2" s="124"/>
      <c r="B2" s="186"/>
    </row>
    <row r="3" spans="1:2" ht="18">
      <c r="A3" s="134" t="s">
        <v>599</v>
      </c>
      <c r="B3" s="186"/>
    </row>
    <row r="4" spans="1:2" ht="12.75">
      <c r="A4" s="309" t="s">
        <v>960</v>
      </c>
      <c r="B4" s="186"/>
    </row>
    <row r="5" spans="1:2" s="23" customFormat="1" ht="24.75" customHeight="1">
      <c r="A5" s="305" t="s">
        <v>1091</v>
      </c>
      <c r="B5" s="306"/>
    </row>
    <row r="6" spans="1:2" s="23" customFormat="1" ht="24.75" customHeight="1">
      <c r="A6" s="307" t="s">
        <v>601</v>
      </c>
      <c r="B6" s="308">
        <v>730</v>
      </c>
    </row>
    <row r="7" spans="1:2" s="23" customFormat="1" ht="24.75" customHeight="1">
      <c r="A7" s="307" t="s">
        <v>1092</v>
      </c>
      <c r="B7" s="308">
        <v>830</v>
      </c>
    </row>
    <row r="8" spans="1:2" s="23" customFormat="1" ht="24.75" customHeight="1">
      <c r="A8" s="307" t="s">
        <v>1093</v>
      </c>
      <c r="B8" s="308">
        <v>524</v>
      </c>
    </row>
    <row r="9" spans="1:2" s="23" customFormat="1" ht="24.75" customHeight="1">
      <c r="A9" s="307" t="s">
        <v>1094</v>
      </c>
      <c r="B9" s="308">
        <v>550</v>
      </c>
    </row>
    <row r="10" spans="1:2" s="23" customFormat="1" ht="24.75" customHeight="1">
      <c r="A10" s="307" t="s">
        <v>1095</v>
      </c>
      <c r="B10" s="308">
        <v>550</v>
      </c>
    </row>
    <row r="11" spans="1:2" s="23" customFormat="1" ht="24.75" customHeight="1">
      <c r="A11" s="307" t="s">
        <v>602</v>
      </c>
      <c r="B11" s="308">
        <v>580</v>
      </c>
    </row>
    <row r="12" spans="1:2" s="23" customFormat="1" ht="24.75" customHeight="1">
      <c r="A12" s="307" t="s">
        <v>603</v>
      </c>
      <c r="B12" s="308">
        <v>180</v>
      </c>
    </row>
    <row r="13" spans="1:2" s="23" customFormat="1" ht="24.75" customHeight="1">
      <c r="A13" s="305" t="s">
        <v>1096</v>
      </c>
      <c r="B13" s="306"/>
    </row>
    <row r="14" spans="1:2" s="23" customFormat="1" ht="24.75" customHeight="1">
      <c r="A14" s="307" t="s">
        <v>604</v>
      </c>
      <c r="B14" s="308">
        <v>520</v>
      </c>
    </row>
    <row r="15" spans="1:2" ht="24.75" customHeight="1">
      <c r="A15" s="307" t="s">
        <v>605</v>
      </c>
      <c r="B15" s="308">
        <v>615</v>
      </c>
    </row>
    <row r="16" spans="1:2" ht="24.75" customHeight="1">
      <c r="A16" s="307" t="s">
        <v>606</v>
      </c>
      <c r="B16" s="308">
        <v>765</v>
      </c>
    </row>
    <row r="17" spans="1:2" ht="24.75" customHeight="1">
      <c r="A17" s="307" t="s">
        <v>607</v>
      </c>
      <c r="B17" s="308">
        <v>245</v>
      </c>
    </row>
    <row r="18" spans="1:2" ht="24.75" customHeight="1">
      <c r="A18" s="307" t="s">
        <v>1097</v>
      </c>
      <c r="B18" s="308">
        <v>310</v>
      </c>
    </row>
    <row r="19" spans="1:2" ht="24.75" customHeight="1">
      <c r="A19" s="307" t="s">
        <v>608</v>
      </c>
      <c r="B19" s="308">
        <v>435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6.125" style="0" customWidth="1"/>
    <col min="2" max="2" width="11.375" style="318" customWidth="1"/>
  </cols>
  <sheetData>
    <row r="1" spans="1:2" ht="24" customHeight="1">
      <c r="A1" s="312" t="s">
        <v>1113</v>
      </c>
      <c r="B1" s="313">
        <v>42425</v>
      </c>
    </row>
    <row r="2" spans="1:2" ht="15.75" customHeight="1">
      <c r="A2" s="310" t="s">
        <v>1098</v>
      </c>
      <c r="B2" s="314"/>
    </row>
    <row r="3" spans="1:2" ht="15.75" customHeight="1">
      <c r="A3" s="311" t="s">
        <v>620</v>
      </c>
      <c r="B3" s="315">
        <v>520</v>
      </c>
    </row>
    <row r="4" spans="1:2" ht="15.75" customHeight="1">
      <c r="A4" s="311" t="s">
        <v>621</v>
      </c>
      <c r="B4" s="316">
        <v>1050</v>
      </c>
    </row>
    <row r="5" spans="1:2" ht="15.75" customHeight="1">
      <c r="A5" s="311" t="s">
        <v>622</v>
      </c>
      <c r="B5" s="315">
        <v>420</v>
      </c>
    </row>
    <row r="6" spans="1:2" ht="15.75" customHeight="1">
      <c r="A6" s="311" t="s">
        <v>623</v>
      </c>
      <c r="B6" s="315">
        <v>782</v>
      </c>
    </row>
    <row r="7" spans="1:2" ht="15.75" customHeight="1">
      <c r="A7" s="311" t="s">
        <v>624</v>
      </c>
      <c r="B7" s="315">
        <v>880</v>
      </c>
    </row>
    <row r="8" spans="1:2" ht="15.75" customHeight="1">
      <c r="A8" s="311" t="s">
        <v>1099</v>
      </c>
      <c r="B8" s="315">
        <v>330</v>
      </c>
    </row>
    <row r="9" spans="1:2" ht="15.75" customHeight="1">
      <c r="A9" s="311" t="s">
        <v>625</v>
      </c>
      <c r="B9" s="315">
        <v>570</v>
      </c>
    </row>
    <row r="10" spans="1:2" ht="15.75" customHeight="1">
      <c r="A10" s="311" t="s">
        <v>1100</v>
      </c>
      <c r="B10" s="315">
        <v>810</v>
      </c>
    </row>
    <row r="11" spans="1:2" ht="15.75" customHeight="1">
      <c r="A11" s="311" t="s">
        <v>626</v>
      </c>
      <c r="B11" s="315">
        <v>450</v>
      </c>
    </row>
    <row r="12" spans="1:2" ht="15.75" customHeight="1">
      <c r="A12" s="311" t="s">
        <v>627</v>
      </c>
      <c r="B12" s="315">
        <v>900</v>
      </c>
    </row>
    <row r="13" spans="1:2" ht="15.75" customHeight="1">
      <c r="A13" s="311" t="s">
        <v>628</v>
      </c>
      <c r="B13" s="315">
        <v>950</v>
      </c>
    </row>
    <row r="14" spans="1:2" ht="15.75" customHeight="1">
      <c r="A14" s="311" t="s">
        <v>629</v>
      </c>
      <c r="B14" s="316">
        <v>1020</v>
      </c>
    </row>
    <row r="15" spans="1:2" ht="15.75" customHeight="1">
      <c r="A15" s="311" t="s">
        <v>630</v>
      </c>
      <c r="B15" s="315">
        <v>700</v>
      </c>
    </row>
    <row r="16" spans="1:2" ht="15.75" customHeight="1">
      <c r="A16" s="311" t="s">
        <v>631</v>
      </c>
      <c r="B16" s="315">
        <v>800</v>
      </c>
    </row>
    <row r="17" spans="1:2" ht="15.75" customHeight="1">
      <c r="A17" s="311" t="s">
        <v>509</v>
      </c>
      <c r="B17" s="315">
        <v>550</v>
      </c>
    </row>
    <row r="18" spans="1:2" ht="15.75" customHeight="1">
      <c r="A18" s="310" t="s">
        <v>1101</v>
      </c>
      <c r="B18" s="314"/>
    </row>
    <row r="19" spans="1:2" ht="15.75" customHeight="1">
      <c r="A19" s="311" t="s">
        <v>1102</v>
      </c>
      <c r="B19" s="315">
        <v>560</v>
      </c>
    </row>
    <row r="20" spans="1:2" ht="15.75" customHeight="1">
      <c r="A20" s="311" t="s">
        <v>1103</v>
      </c>
      <c r="B20" s="315">
        <v>560</v>
      </c>
    </row>
    <row r="21" spans="1:2" ht="15.75" customHeight="1">
      <c r="A21" s="311" t="s">
        <v>1104</v>
      </c>
      <c r="B21" s="317"/>
    </row>
    <row r="22" spans="1:2" ht="15.75" customHeight="1">
      <c r="A22" s="311" t="s">
        <v>1105</v>
      </c>
      <c r="B22" s="315">
        <v>562</v>
      </c>
    </row>
    <row r="23" spans="1:2" ht="15.75" customHeight="1">
      <c r="A23" s="311" t="s">
        <v>1106</v>
      </c>
      <c r="B23" s="315">
        <v>280</v>
      </c>
    </row>
    <row r="24" spans="1:2" ht="15.75" customHeight="1">
      <c r="A24" s="311" t="s">
        <v>1107</v>
      </c>
      <c r="B24" s="315">
        <v>375</v>
      </c>
    </row>
    <row r="25" spans="1:2" ht="15.75" customHeight="1">
      <c r="A25" s="311" t="s">
        <v>1108</v>
      </c>
      <c r="B25" s="315">
        <v>740</v>
      </c>
    </row>
    <row r="26" spans="1:2" ht="15.75" customHeight="1">
      <c r="A26" s="311" t="s">
        <v>1109</v>
      </c>
      <c r="B26" s="315">
        <v>370</v>
      </c>
    </row>
    <row r="27" spans="1:2" ht="15.75" customHeight="1">
      <c r="A27" s="311" t="s">
        <v>1110</v>
      </c>
      <c r="B27" s="315">
        <v>950</v>
      </c>
    </row>
    <row r="28" spans="1:2" ht="15.75" customHeight="1">
      <c r="A28" s="311" t="s">
        <v>1111</v>
      </c>
      <c r="B28" s="316">
        <v>1150</v>
      </c>
    </row>
    <row r="29" spans="1:2" ht="15.75" customHeight="1">
      <c r="A29" s="311" t="s">
        <v>1112</v>
      </c>
      <c r="B29" s="315">
        <v>475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72" sqref="A72"/>
    </sheetView>
  </sheetViews>
  <sheetFormatPr defaultColWidth="9.00390625" defaultRowHeight="12.75"/>
  <cols>
    <col min="1" max="1" width="54.75390625" style="0" customWidth="1"/>
    <col min="2" max="2" width="13.875" style="0" customWidth="1"/>
  </cols>
  <sheetData>
    <row r="1" spans="1:5" ht="44.25">
      <c r="A1" s="158" t="s">
        <v>632</v>
      </c>
      <c r="B1" s="190" t="s">
        <v>610</v>
      </c>
      <c r="C1" s="23"/>
      <c r="D1" s="23"/>
      <c r="E1" s="23"/>
    </row>
    <row r="2" spans="1:2" s="23" customFormat="1" ht="19.5" customHeight="1">
      <c r="A2" s="159"/>
      <c r="B2" s="160"/>
    </row>
    <row r="3" spans="1:2" s="23" customFormat="1" ht="15" customHeight="1">
      <c r="A3" s="164" t="s">
        <v>633</v>
      </c>
      <c r="B3" s="160"/>
    </row>
    <row r="4" spans="1:2" s="23" customFormat="1" ht="15" customHeight="1">
      <c r="A4" s="159"/>
      <c r="B4" s="160"/>
    </row>
    <row r="5" spans="1:2" s="23" customFormat="1" ht="15" customHeight="1">
      <c r="A5" s="189" t="s">
        <v>960</v>
      </c>
      <c r="B5" s="160"/>
    </row>
    <row r="6" spans="1:2" s="23" customFormat="1" ht="15" customHeight="1">
      <c r="A6" s="319" t="s">
        <v>1114</v>
      </c>
      <c r="B6" s="320"/>
    </row>
    <row r="7" spans="1:2" s="23" customFormat="1" ht="15" customHeight="1">
      <c r="A7" s="319" t="s">
        <v>1115</v>
      </c>
      <c r="B7" s="320"/>
    </row>
    <row r="8" spans="1:2" s="23" customFormat="1" ht="15" customHeight="1">
      <c r="A8" s="321" t="s">
        <v>1116</v>
      </c>
      <c r="B8" s="322">
        <v>3300</v>
      </c>
    </row>
    <row r="9" spans="1:2" s="23" customFormat="1" ht="15" customHeight="1">
      <c r="A9" s="321" t="s">
        <v>1117</v>
      </c>
      <c r="B9" s="322">
        <v>3500</v>
      </c>
    </row>
    <row r="10" spans="1:2" s="23" customFormat="1" ht="15" customHeight="1">
      <c r="A10" s="321" t="s">
        <v>1118</v>
      </c>
      <c r="B10" s="322">
        <v>3500</v>
      </c>
    </row>
    <row r="11" spans="1:2" s="23" customFormat="1" ht="15" customHeight="1">
      <c r="A11" s="321" t="s">
        <v>1119</v>
      </c>
      <c r="B11" s="322">
        <v>3500</v>
      </c>
    </row>
    <row r="12" spans="1:2" s="23" customFormat="1" ht="15" customHeight="1">
      <c r="A12" s="321" t="s">
        <v>1120</v>
      </c>
      <c r="B12" s="322">
        <v>3500</v>
      </c>
    </row>
    <row r="13" spans="1:2" s="23" customFormat="1" ht="15" customHeight="1">
      <c r="A13" s="321" t="s">
        <v>1121</v>
      </c>
      <c r="B13" s="322">
        <v>3500</v>
      </c>
    </row>
    <row r="14" spans="1:2" s="23" customFormat="1" ht="15" customHeight="1">
      <c r="A14" s="321" t="s">
        <v>1122</v>
      </c>
      <c r="B14" s="322">
        <v>3500</v>
      </c>
    </row>
    <row r="15" spans="1:2" s="23" customFormat="1" ht="15" customHeight="1">
      <c r="A15" s="321" t="s">
        <v>1123</v>
      </c>
      <c r="B15" s="322">
        <v>3500</v>
      </c>
    </row>
    <row r="16" spans="1:2" s="23" customFormat="1" ht="15" customHeight="1">
      <c r="A16" s="321" t="s">
        <v>1124</v>
      </c>
      <c r="B16" s="322">
        <v>3200</v>
      </c>
    </row>
    <row r="17" spans="1:2" s="23" customFormat="1" ht="15" customHeight="1">
      <c r="A17" s="321" t="s">
        <v>1125</v>
      </c>
      <c r="B17" s="322">
        <v>3200</v>
      </c>
    </row>
    <row r="18" spans="1:2" s="23" customFormat="1" ht="15" customHeight="1">
      <c r="A18" s="321" t="s">
        <v>1126</v>
      </c>
      <c r="B18" s="322">
        <v>3200</v>
      </c>
    </row>
    <row r="19" spans="1:2" s="23" customFormat="1" ht="15" customHeight="1">
      <c r="A19" s="321" t="s">
        <v>1127</v>
      </c>
      <c r="B19" s="322">
        <v>3200</v>
      </c>
    </row>
    <row r="20" spans="1:2" s="23" customFormat="1" ht="15" customHeight="1">
      <c r="A20" s="321" t="s">
        <v>1128</v>
      </c>
      <c r="B20" s="322">
        <v>2800</v>
      </c>
    </row>
    <row r="21" spans="1:2" s="23" customFormat="1" ht="15" customHeight="1">
      <c r="A21" s="321" t="s">
        <v>1129</v>
      </c>
      <c r="B21" s="322">
        <v>2800</v>
      </c>
    </row>
    <row r="22" spans="1:2" s="23" customFormat="1" ht="15" customHeight="1">
      <c r="A22" s="321" t="s">
        <v>1130</v>
      </c>
      <c r="B22" s="322">
        <v>2800</v>
      </c>
    </row>
    <row r="23" spans="1:2" s="23" customFormat="1" ht="15" customHeight="1">
      <c r="A23" s="321" t="s">
        <v>1131</v>
      </c>
      <c r="B23" s="322">
        <v>2800</v>
      </c>
    </row>
    <row r="24" spans="1:2" s="23" customFormat="1" ht="15" customHeight="1">
      <c r="A24" s="321" t="s">
        <v>1132</v>
      </c>
      <c r="B24" s="322">
        <v>4300</v>
      </c>
    </row>
    <row r="25" spans="1:2" s="23" customFormat="1" ht="15" customHeight="1">
      <c r="A25" s="321" t="s">
        <v>1133</v>
      </c>
      <c r="B25" s="322">
        <v>4300</v>
      </c>
    </row>
    <row r="26" spans="1:2" s="23" customFormat="1" ht="15" customHeight="1">
      <c r="A26" s="319" t="s">
        <v>1134</v>
      </c>
      <c r="B26" s="320"/>
    </row>
    <row r="27" spans="1:2" s="23" customFormat="1" ht="15" customHeight="1">
      <c r="A27" s="321" t="s">
        <v>1135</v>
      </c>
      <c r="B27" s="322">
        <v>8500</v>
      </c>
    </row>
    <row r="28" spans="1:2" s="23" customFormat="1" ht="15" customHeight="1">
      <c r="A28" s="321" t="s">
        <v>1136</v>
      </c>
      <c r="B28" s="322">
        <v>3900</v>
      </c>
    </row>
    <row r="29" spans="1:2" s="23" customFormat="1" ht="15" customHeight="1">
      <c r="A29" s="321" t="s">
        <v>1137</v>
      </c>
      <c r="B29" s="322">
        <v>5000</v>
      </c>
    </row>
    <row r="30" spans="1:2" s="23" customFormat="1" ht="15" customHeight="1">
      <c r="A30" s="319" t="s">
        <v>1138</v>
      </c>
      <c r="B30" s="320"/>
    </row>
    <row r="31" spans="1:2" s="23" customFormat="1" ht="15" customHeight="1">
      <c r="A31" s="321" t="s">
        <v>1139</v>
      </c>
      <c r="B31" s="322">
        <v>2600</v>
      </c>
    </row>
    <row r="32" spans="1:2" s="23" customFormat="1" ht="15" customHeight="1">
      <c r="A32" s="319" t="s">
        <v>1140</v>
      </c>
      <c r="B32" s="320"/>
    </row>
    <row r="33" spans="1:2" s="23" customFormat="1" ht="15" customHeight="1">
      <c r="A33" s="319" t="s">
        <v>1141</v>
      </c>
      <c r="B33" s="320"/>
    </row>
    <row r="34" spans="1:2" s="23" customFormat="1" ht="15" customHeight="1">
      <c r="A34" s="136" t="s">
        <v>634</v>
      </c>
      <c r="B34" s="163">
        <v>2300</v>
      </c>
    </row>
    <row r="35" spans="1:2" s="23" customFormat="1" ht="15" customHeight="1">
      <c r="A35" s="135" t="s">
        <v>635</v>
      </c>
      <c r="B35" s="157"/>
    </row>
    <row r="36" spans="1:2" s="23" customFormat="1" ht="15" customHeight="1">
      <c r="A36" s="135" t="s">
        <v>85</v>
      </c>
      <c r="B36" s="157"/>
    </row>
    <row r="37" spans="1:2" s="23" customFormat="1" ht="15" customHeight="1">
      <c r="A37" s="136" t="s">
        <v>86</v>
      </c>
      <c r="B37" s="163">
        <v>2700</v>
      </c>
    </row>
    <row r="38" spans="1:5" ht="15" customHeight="1">
      <c r="A38" s="136" t="s">
        <v>87</v>
      </c>
      <c r="B38" s="163">
        <v>3300</v>
      </c>
      <c r="C38" s="23"/>
      <c r="D38" s="23"/>
      <c r="E38" s="23"/>
    </row>
    <row r="39" spans="1:5" ht="12.75">
      <c r="A39" s="136" t="s">
        <v>88</v>
      </c>
      <c r="B39" s="163">
        <v>3300</v>
      </c>
      <c r="C39" s="23"/>
      <c r="D39" s="23"/>
      <c r="E39" s="23"/>
    </row>
    <row r="40" spans="1:5" ht="12.75">
      <c r="A40" s="136" t="s">
        <v>89</v>
      </c>
      <c r="B40" s="163">
        <v>3300</v>
      </c>
      <c r="C40" s="23"/>
      <c r="D40" s="23"/>
      <c r="E40" s="23"/>
    </row>
    <row r="41" spans="1:5" ht="12.75">
      <c r="A41" s="135" t="s">
        <v>90</v>
      </c>
      <c r="B41" s="157"/>
      <c r="C41" s="23"/>
      <c r="D41" s="23"/>
      <c r="E41" s="23"/>
    </row>
    <row r="42" spans="1:5" ht="12.75">
      <c r="A42" s="136" t="s">
        <v>91</v>
      </c>
      <c r="B42" s="163">
        <v>2000</v>
      </c>
      <c r="C42" s="23"/>
      <c r="D42" s="23"/>
      <c r="E42" s="23"/>
    </row>
    <row r="43" spans="1:5" ht="12.75">
      <c r="A43" s="136" t="s">
        <v>92</v>
      </c>
      <c r="B43" s="163">
        <v>2300</v>
      </c>
      <c r="C43" s="23"/>
      <c r="D43" s="23"/>
      <c r="E43" s="23"/>
    </row>
    <row r="44" spans="1:5" ht="12.75">
      <c r="A44" s="136" t="s">
        <v>93</v>
      </c>
      <c r="B44" s="163">
        <v>2500</v>
      </c>
      <c r="C44" s="23"/>
      <c r="D44" s="23"/>
      <c r="E44" s="23"/>
    </row>
    <row r="45" spans="1:5" ht="12.75">
      <c r="A45" s="136" t="s">
        <v>94</v>
      </c>
      <c r="B45" s="163">
        <v>2800</v>
      </c>
      <c r="C45" s="23"/>
      <c r="D45" s="23"/>
      <c r="E45" s="23"/>
    </row>
    <row r="46" spans="1:5" ht="12.75">
      <c r="A46" s="135" t="s">
        <v>95</v>
      </c>
      <c r="B46" s="157"/>
      <c r="C46" s="23"/>
      <c r="D46" s="23"/>
      <c r="E46" s="23"/>
    </row>
    <row r="47" spans="1:5" ht="12.75">
      <c r="A47" s="136" t="s">
        <v>388</v>
      </c>
      <c r="B47" s="162"/>
      <c r="C47" s="23"/>
      <c r="D47" s="23"/>
      <c r="E47" s="23"/>
    </row>
    <row r="48" spans="1:5" ht="12.75">
      <c r="A48" s="136" t="s">
        <v>96</v>
      </c>
      <c r="B48" s="163">
        <v>1800</v>
      </c>
      <c r="C48" s="23"/>
      <c r="D48" s="23"/>
      <c r="E48" s="23"/>
    </row>
    <row r="49" spans="1:5" ht="12.75">
      <c r="A49" s="136" t="s">
        <v>97</v>
      </c>
      <c r="B49" s="163">
        <v>1800</v>
      </c>
      <c r="C49" s="23"/>
      <c r="D49" s="23"/>
      <c r="E49" s="23"/>
    </row>
    <row r="50" spans="1:5" ht="12.75">
      <c r="A50" s="136" t="s">
        <v>98</v>
      </c>
      <c r="B50" s="163">
        <v>1800</v>
      </c>
      <c r="C50" s="23"/>
      <c r="D50" s="23"/>
      <c r="E50" s="23"/>
    </row>
    <row r="51" spans="1:5" ht="12.75">
      <c r="A51" s="136" t="s">
        <v>636</v>
      </c>
      <c r="B51" s="161">
        <v>160</v>
      </c>
      <c r="C51" s="23"/>
      <c r="D51" s="23"/>
      <c r="E51" s="23"/>
    </row>
    <row r="52" spans="1:5" ht="12.75">
      <c r="A52" s="136" t="s">
        <v>510</v>
      </c>
      <c r="B52" s="162">
        <v>180</v>
      </c>
      <c r="C52" s="23"/>
      <c r="D52" s="23"/>
      <c r="E52" s="23"/>
    </row>
    <row r="53" spans="1:5" ht="12.75">
      <c r="A53" s="136" t="s">
        <v>511</v>
      </c>
      <c r="B53" s="162">
        <v>160</v>
      </c>
      <c r="C53" s="23"/>
      <c r="D53" s="23"/>
      <c r="E53" s="23"/>
    </row>
    <row r="54" spans="1:5" ht="12.75">
      <c r="A54" s="136" t="s">
        <v>512</v>
      </c>
      <c r="B54" s="162">
        <v>140</v>
      </c>
      <c r="C54" s="23"/>
      <c r="D54" s="23"/>
      <c r="E54" s="23"/>
    </row>
    <row r="55" spans="1:5" ht="12.75">
      <c r="A55" s="136" t="s">
        <v>637</v>
      </c>
      <c r="B55" s="163">
        <v>2900</v>
      </c>
      <c r="C55" s="23"/>
      <c r="D55" s="23"/>
      <c r="E55" s="23"/>
    </row>
    <row r="56" spans="1:5" ht="12.75">
      <c r="A56" s="135" t="s">
        <v>83</v>
      </c>
      <c r="B56" s="157"/>
      <c r="C56" s="23"/>
      <c r="D56" s="23"/>
      <c r="E56" s="23"/>
    </row>
    <row r="57" spans="1:5" ht="12.75">
      <c r="A57" s="136" t="s">
        <v>389</v>
      </c>
      <c r="B57" s="161">
        <v>820</v>
      </c>
      <c r="C57" s="23"/>
      <c r="D57" s="23"/>
      <c r="E57" s="23"/>
    </row>
    <row r="58" spans="1:5" ht="12.75">
      <c r="A58" s="136" t="s">
        <v>390</v>
      </c>
      <c r="B58" s="161">
        <v>920</v>
      </c>
      <c r="C58" s="23"/>
      <c r="D58" s="23"/>
      <c r="E58" s="23"/>
    </row>
    <row r="59" spans="1:5" ht="12.75">
      <c r="A59" s="136" t="s">
        <v>391</v>
      </c>
      <c r="B59" s="163">
        <v>1020</v>
      </c>
      <c r="C59" s="23"/>
      <c r="D59" s="23"/>
      <c r="E59" s="23"/>
    </row>
    <row r="60" spans="1:5" ht="12.75">
      <c r="A60" s="136" t="s">
        <v>392</v>
      </c>
      <c r="B60" s="163">
        <v>1020</v>
      </c>
      <c r="C60" s="23"/>
      <c r="D60" s="23"/>
      <c r="E60" s="23"/>
    </row>
    <row r="61" spans="1:5" ht="12.75">
      <c r="A61" s="136" t="s">
        <v>393</v>
      </c>
      <c r="B61" s="163">
        <v>1170</v>
      </c>
      <c r="C61" s="23"/>
      <c r="D61" s="23"/>
      <c r="E61" s="23"/>
    </row>
    <row r="62" spans="1:5" ht="12.75">
      <c r="A62" s="136" t="s">
        <v>394</v>
      </c>
      <c r="B62" s="163">
        <v>1300</v>
      </c>
      <c r="C62" s="23"/>
      <c r="D62" s="23"/>
      <c r="E62" s="23"/>
    </row>
    <row r="63" spans="1:5" ht="12.75">
      <c r="A63" s="136" t="s">
        <v>395</v>
      </c>
      <c r="B63" s="163">
        <v>1170</v>
      </c>
      <c r="C63" s="23"/>
      <c r="D63" s="23"/>
      <c r="E63" s="23"/>
    </row>
    <row r="64" spans="1:5" ht="12.75">
      <c r="A64" s="136" t="s">
        <v>396</v>
      </c>
      <c r="B64" s="163">
        <v>1300</v>
      </c>
      <c r="C64" s="23"/>
      <c r="D64" s="23"/>
      <c r="E64" s="23"/>
    </row>
    <row r="65" spans="1:5" ht="12.75">
      <c r="A65" s="136" t="s">
        <v>397</v>
      </c>
      <c r="B65" s="163">
        <v>1450</v>
      </c>
      <c r="C65" s="23"/>
      <c r="D65" s="23"/>
      <c r="E65" s="23"/>
    </row>
    <row r="66" spans="1:5" ht="12.75">
      <c r="A66" s="136" t="s">
        <v>398</v>
      </c>
      <c r="B66" s="163">
        <v>1600</v>
      </c>
      <c r="C66" s="23"/>
      <c r="D66" s="23"/>
      <c r="E66" s="23"/>
    </row>
    <row r="67" spans="1:5" ht="12.75">
      <c r="A67" s="136" t="s">
        <v>399</v>
      </c>
      <c r="B67" s="163">
        <v>1920</v>
      </c>
      <c r="C67" s="23"/>
      <c r="D67" s="23"/>
      <c r="E67" s="23"/>
    </row>
    <row r="68" spans="1:5" ht="12.75">
      <c r="A68" s="136" t="s">
        <v>400</v>
      </c>
      <c r="B68" s="161">
        <v>800</v>
      </c>
      <c r="C68" s="23"/>
      <c r="D68" s="23"/>
      <c r="E68" s="23"/>
    </row>
    <row r="69" spans="1:5" ht="12.75">
      <c r="A69" s="136" t="s">
        <v>401</v>
      </c>
      <c r="B69" s="163">
        <v>1010</v>
      </c>
      <c r="C69" s="23"/>
      <c r="D69" s="23"/>
      <c r="E69" s="23"/>
    </row>
    <row r="70" spans="1:5" ht="12.75">
      <c r="A70" s="136" t="s">
        <v>402</v>
      </c>
      <c r="B70" s="161">
        <v>690</v>
      </c>
      <c r="C70" s="23"/>
      <c r="D70" s="23"/>
      <c r="E70" s="23"/>
    </row>
    <row r="71" spans="1:5" ht="12.75">
      <c r="A71" s="136" t="s">
        <v>403</v>
      </c>
      <c r="B71" s="161">
        <v>800</v>
      </c>
      <c r="C71" s="23"/>
      <c r="D71" s="23"/>
      <c r="E71" s="23"/>
    </row>
    <row r="72" spans="1:5" ht="12.75">
      <c r="A72" s="136" t="s">
        <v>404</v>
      </c>
      <c r="B72" s="161">
        <v>900</v>
      </c>
      <c r="C72" s="23"/>
      <c r="D72" s="23"/>
      <c r="E72" s="23"/>
    </row>
    <row r="73" spans="1:5" ht="12.75">
      <c r="A73" s="136" t="s">
        <v>405</v>
      </c>
      <c r="B73" s="163">
        <v>1000</v>
      </c>
      <c r="C73" s="23"/>
      <c r="D73" s="23"/>
      <c r="E73" s="23"/>
    </row>
    <row r="74" spans="1:5" ht="12.75">
      <c r="A74" s="136" t="s">
        <v>406</v>
      </c>
      <c r="B74" s="163">
        <v>1100</v>
      </c>
      <c r="C74" s="23"/>
      <c r="D74" s="23"/>
      <c r="E74" s="23"/>
    </row>
    <row r="75" spans="1:5" ht="12.75">
      <c r="A75" s="136" t="s">
        <v>407</v>
      </c>
      <c r="B75" s="163">
        <v>1000</v>
      </c>
      <c r="C75" s="23"/>
      <c r="D75" s="23"/>
      <c r="E75" s="23"/>
    </row>
    <row r="76" spans="1:5" ht="12.75">
      <c r="A76" s="136" t="s">
        <v>408</v>
      </c>
      <c r="B76" s="161">
        <v>960</v>
      </c>
      <c r="C76" s="23"/>
      <c r="D76" s="23"/>
      <c r="E76" s="23"/>
    </row>
    <row r="77" spans="1:5" ht="12.75">
      <c r="A77" s="136" t="s">
        <v>409</v>
      </c>
      <c r="B77" s="163">
        <v>1260</v>
      </c>
      <c r="C77" s="23"/>
      <c r="D77" s="23"/>
      <c r="E77" s="23"/>
    </row>
    <row r="78" spans="1:5" ht="12.75">
      <c r="A78" s="136" t="s">
        <v>417</v>
      </c>
      <c r="B78" s="163">
        <v>1600</v>
      </c>
      <c r="C78" s="23"/>
      <c r="D78" s="23"/>
      <c r="E78" s="23"/>
    </row>
    <row r="79" spans="1:5" ht="12.75">
      <c r="A79" s="136" t="s">
        <v>410</v>
      </c>
      <c r="B79" s="162"/>
      <c r="C79" s="23"/>
      <c r="D79" s="23"/>
      <c r="E79" s="23"/>
    </row>
    <row r="80" spans="1:5" ht="12.75">
      <c r="A80" s="136" t="s">
        <v>417</v>
      </c>
      <c r="B80" s="162"/>
      <c r="C80" s="23"/>
      <c r="D80" s="23"/>
      <c r="E8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1.625" style="0" customWidth="1"/>
    <col min="2" max="2" width="15.75390625" style="0" customWidth="1"/>
  </cols>
  <sheetData>
    <row r="1" spans="1:2" ht="44.25">
      <c r="A1" s="158" t="s">
        <v>638</v>
      </c>
      <c r="B1" s="23"/>
    </row>
    <row r="2" spans="1:2" ht="12.75">
      <c r="A2" s="189" t="s">
        <v>1165</v>
      </c>
      <c r="B2" s="160"/>
    </row>
    <row r="3" spans="1:2" s="23" customFormat="1" ht="18" customHeight="1">
      <c r="A3" s="164" t="s">
        <v>1167</v>
      </c>
      <c r="B3" s="327" t="s">
        <v>1166</v>
      </c>
    </row>
    <row r="4" spans="1:2" s="23" customFormat="1" ht="12.75">
      <c r="A4" s="323" t="s">
        <v>1142</v>
      </c>
      <c r="B4" s="324"/>
    </row>
    <row r="5" spans="1:2" s="23" customFormat="1" ht="12.75">
      <c r="A5" s="323" t="s">
        <v>1143</v>
      </c>
      <c r="B5" s="324"/>
    </row>
    <row r="6" spans="1:3" s="23" customFormat="1" ht="12.75">
      <c r="A6" s="325" t="s">
        <v>1144</v>
      </c>
      <c r="B6" s="326">
        <v>120</v>
      </c>
      <c r="C6" s="23" t="s">
        <v>2</v>
      </c>
    </row>
    <row r="7" spans="1:3" s="23" customFormat="1" ht="12.75">
      <c r="A7" s="325" t="s">
        <v>1145</v>
      </c>
      <c r="B7" s="326">
        <v>160</v>
      </c>
      <c r="C7" s="23" t="s">
        <v>2</v>
      </c>
    </row>
    <row r="8" spans="1:3" s="23" customFormat="1" ht="12.75">
      <c r="A8" s="325" t="s">
        <v>1146</v>
      </c>
      <c r="B8" s="326">
        <v>190</v>
      </c>
      <c r="C8" s="23" t="s">
        <v>2</v>
      </c>
    </row>
    <row r="9" spans="1:3" s="23" customFormat="1" ht="12.75" customHeight="1">
      <c r="A9" s="325" t="s">
        <v>1147</v>
      </c>
      <c r="B9" s="326">
        <v>150</v>
      </c>
      <c r="C9" s="23" t="s">
        <v>2</v>
      </c>
    </row>
    <row r="10" spans="1:3" s="23" customFormat="1" ht="12.75">
      <c r="A10" s="325" t="s">
        <v>1148</v>
      </c>
      <c r="B10" s="326">
        <v>210</v>
      </c>
      <c r="C10" s="23" t="s">
        <v>2</v>
      </c>
    </row>
    <row r="11" spans="1:3" s="23" customFormat="1" ht="12.75">
      <c r="A11" s="325" t="s">
        <v>1149</v>
      </c>
      <c r="B11" s="326">
        <v>250</v>
      </c>
      <c r="C11" s="23" t="s">
        <v>2</v>
      </c>
    </row>
    <row r="12" spans="1:3" s="23" customFormat="1" ht="12.75">
      <c r="A12" s="325" t="s">
        <v>1150</v>
      </c>
      <c r="B12" s="326">
        <v>230</v>
      </c>
      <c r="C12" s="23" t="s">
        <v>2</v>
      </c>
    </row>
    <row r="13" spans="1:3" s="23" customFormat="1" ht="12.75">
      <c r="A13" s="325" t="s">
        <v>1151</v>
      </c>
      <c r="B13" s="326">
        <v>160</v>
      </c>
      <c r="C13" s="23" t="s">
        <v>2</v>
      </c>
    </row>
    <row r="14" spans="1:3" s="23" customFormat="1" ht="12.75">
      <c r="A14" s="325" t="s">
        <v>1152</v>
      </c>
      <c r="B14" s="326">
        <v>170</v>
      </c>
      <c r="C14" s="23" t="s">
        <v>2</v>
      </c>
    </row>
    <row r="15" spans="1:3" s="23" customFormat="1" ht="12.75">
      <c r="A15" s="325" t="s">
        <v>1153</v>
      </c>
      <c r="B15" s="326">
        <v>230</v>
      </c>
      <c r="C15" s="23" t="s">
        <v>2</v>
      </c>
    </row>
    <row r="16" spans="1:3" s="23" customFormat="1" ht="12.75">
      <c r="A16" s="325" t="s">
        <v>1154</v>
      </c>
      <c r="B16" s="326">
        <v>260</v>
      </c>
      <c r="C16" s="23" t="s">
        <v>2</v>
      </c>
    </row>
    <row r="17" spans="1:3" s="23" customFormat="1" ht="12.75">
      <c r="A17" s="325" t="s">
        <v>1155</v>
      </c>
      <c r="B17" s="326">
        <v>220</v>
      </c>
      <c r="C17" s="23" t="s">
        <v>2</v>
      </c>
    </row>
    <row r="18" spans="1:3" s="23" customFormat="1" ht="12.75">
      <c r="A18" s="325" t="s">
        <v>1156</v>
      </c>
      <c r="B18" s="326">
        <v>300</v>
      </c>
      <c r="C18" s="23" t="s">
        <v>2</v>
      </c>
    </row>
    <row r="19" spans="1:3" s="23" customFormat="1" ht="12.75">
      <c r="A19" s="325" t="s">
        <v>1157</v>
      </c>
      <c r="B19" s="326">
        <v>350</v>
      </c>
      <c r="C19" s="23" t="s">
        <v>2</v>
      </c>
    </row>
    <row r="20" spans="1:2" s="23" customFormat="1" ht="12.75">
      <c r="A20" s="323" t="s">
        <v>1158</v>
      </c>
      <c r="B20" s="324"/>
    </row>
    <row r="21" spans="1:3" s="23" customFormat="1" ht="12.75">
      <c r="A21" s="325" t="s">
        <v>1159</v>
      </c>
      <c r="B21" s="326">
        <v>180</v>
      </c>
      <c r="C21" s="23" t="s">
        <v>1164</v>
      </c>
    </row>
    <row r="22" spans="1:3" s="23" customFormat="1" ht="12.75">
      <c r="A22" s="325" t="s">
        <v>639</v>
      </c>
      <c r="B22" s="326">
        <v>180</v>
      </c>
      <c r="C22" s="23" t="s">
        <v>1164</v>
      </c>
    </row>
    <row r="23" spans="1:3" s="23" customFormat="1" ht="12.75">
      <c r="A23" s="325" t="s">
        <v>640</v>
      </c>
      <c r="B23" s="326">
        <v>180</v>
      </c>
      <c r="C23" s="23" t="s">
        <v>1164</v>
      </c>
    </row>
    <row r="24" spans="1:3" s="23" customFormat="1" ht="12.75">
      <c r="A24" s="325" t="s">
        <v>641</v>
      </c>
      <c r="B24" s="326">
        <v>180</v>
      </c>
      <c r="C24" s="23" t="s">
        <v>1164</v>
      </c>
    </row>
    <row r="25" spans="1:3" s="23" customFormat="1" ht="12.75">
      <c r="A25" s="325" t="s">
        <v>642</v>
      </c>
      <c r="B25" s="326">
        <v>180</v>
      </c>
      <c r="C25" s="23" t="s">
        <v>1164</v>
      </c>
    </row>
    <row r="26" spans="1:3" s="23" customFormat="1" ht="12.75">
      <c r="A26" s="325" t="s">
        <v>643</v>
      </c>
      <c r="B26" s="326">
        <v>180</v>
      </c>
      <c r="C26" s="23" t="s">
        <v>1164</v>
      </c>
    </row>
    <row r="27" spans="1:3" s="23" customFormat="1" ht="12.75">
      <c r="A27" s="325" t="s">
        <v>1160</v>
      </c>
      <c r="B27" s="326">
        <v>350</v>
      </c>
      <c r="C27" s="23" t="s">
        <v>2</v>
      </c>
    </row>
    <row r="28" spans="1:3" s="23" customFormat="1" ht="12.75">
      <c r="A28" s="325" t="s">
        <v>258</v>
      </c>
      <c r="B28" s="326">
        <v>70</v>
      </c>
      <c r="C28" s="23" t="s">
        <v>2</v>
      </c>
    </row>
    <row r="29" spans="1:2" s="23" customFormat="1" ht="12.75">
      <c r="A29" s="323" t="s">
        <v>1161</v>
      </c>
      <c r="B29" s="324"/>
    </row>
    <row r="30" spans="1:3" s="23" customFormat="1" ht="12.75">
      <c r="A30" s="325" t="s">
        <v>1162</v>
      </c>
      <c r="B30" s="326">
        <v>100</v>
      </c>
      <c r="C30" s="23" t="s">
        <v>2</v>
      </c>
    </row>
    <row r="31" spans="1:3" s="23" customFormat="1" ht="12.75">
      <c r="A31" s="325" t="s">
        <v>1163</v>
      </c>
      <c r="B31" s="326">
        <v>130</v>
      </c>
      <c r="C31" s="2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8.25390625" style="0" customWidth="1"/>
    <col min="2" max="2" width="9.75390625" style="144" customWidth="1"/>
  </cols>
  <sheetData>
    <row r="1" spans="1:2" ht="44.25">
      <c r="A1" s="158" t="s">
        <v>513</v>
      </c>
      <c r="B1" s="23"/>
    </row>
    <row r="2" spans="1:2" ht="12.75">
      <c r="A2" s="159" t="s">
        <v>479</v>
      </c>
      <c r="B2" s="160"/>
    </row>
    <row r="3" spans="1:2" ht="12.75">
      <c r="A3" s="135" t="s">
        <v>514</v>
      </c>
      <c r="B3" s="165"/>
    </row>
    <row r="4" spans="1:2" ht="12.75">
      <c r="A4" s="136" t="s">
        <v>259</v>
      </c>
      <c r="B4" s="136">
        <v>210</v>
      </c>
    </row>
    <row r="5" spans="1:2" ht="25.5">
      <c r="A5" s="136" t="s">
        <v>261</v>
      </c>
      <c r="B5" s="136">
        <v>385</v>
      </c>
    </row>
    <row r="6" spans="1:2" ht="12.75">
      <c r="A6" s="136" t="s">
        <v>262</v>
      </c>
      <c r="B6" s="136">
        <v>305</v>
      </c>
    </row>
    <row r="7" spans="1:2" s="23" customFormat="1" ht="12.75" customHeight="1">
      <c r="A7" s="135" t="s">
        <v>515</v>
      </c>
      <c r="B7" s="165"/>
    </row>
    <row r="8" spans="1:2" s="23" customFormat="1" ht="12.75">
      <c r="A8" s="136" t="s">
        <v>263</v>
      </c>
      <c r="B8" s="136" t="s">
        <v>264</v>
      </c>
    </row>
    <row r="9" spans="1:2" s="23" customFormat="1" ht="12.75">
      <c r="A9" s="136" t="s">
        <v>265</v>
      </c>
      <c r="B9" s="136" t="s">
        <v>266</v>
      </c>
    </row>
    <row r="10" spans="1:2" s="23" customFormat="1" ht="12.75">
      <c r="A10" s="136" t="s">
        <v>267</v>
      </c>
      <c r="B10" s="136" t="s">
        <v>268</v>
      </c>
    </row>
    <row r="11" spans="1:2" s="23" customFormat="1" ht="12.75">
      <c r="A11" s="136" t="s">
        <v>269</v>
      </c>
      <c r="B11" s="136" t="s">
        <v>419</v>
      </c>
    </row>
    <row r="12" spans="1:2" s="23" customFormat="1" ht="12.75">
      <c r="A12" s="136" t="s">
        <v>271</v>
      </c>
      <c r="B12" s="136" t="s">
        <v>272</v>
      </c>
    </row>
    <row r="13" spans="1:2" s="23" customFormat="1" ht="12.75">
      <c r="A13" s="136" t="s">
        <v>516</v>
      </c>
      <c r="B13" s="136" t="s">
        <v>264</v>
      </c>
    </row>
    <row r="14" spans="1:2" s="23" customFormat="1" ht="12.75">
      <c r="A14" s="136" t="s">
        <v>273</v>
      </c>
      <c r="B14" s="136" t="s">
        <v>264</v>
      </c>
    </row>
    <row r="15" spans="1:2" s="23" customFormat="1" ht="12.75">
      <c r="A15" s="136" t="s">
        <v>274</v>
      </c>
      <c r="B15" s="136" t="s">
        <v>420</v>
      </c>
    </row>
    <row r="16" spans="1:2" s="23" customFormat="1" ht="12.75">
      <c r="A16" s="136" t="s">
        <v>275</v>
      </c>
      <c r="B16" s="136" t="s">
        <v>343</v>
      </c>
    </row>
    <row r="17" spans="1:2" s="23" customFormat="1" ht="12.75">
      <c r="A17" s="136" t="s">
        <v>276</v>
      </c>
      <c r="B17" s="136" t="s">
        <v>277</v>
      </c>
    </row>
    <row r="18" spans="1:2" s="23" customFormat="1" ht="12.75">
      <c r="A18" s="136" t="s">
        <v>421</v>
      </c>
      <c r="B18" s="136" t="s">
        <v>264</v>
      </c>
    </row>
    <row r="19" spans="1:2" s="23" customFormat="1" ht="12.75">
      <c r="A19" s="136" t="s">
        <v>517</v>
      </c>
      <c r="B19" s="136" t="s">
        <v>518</v>
      </c>
    </row>
    <row r="20" spans="1:2" s="23" customFormat="1" ht="12.75">
      <c r="A20" s="136" t="s">
        <v>278</v>
      </c>
      <c r="B20" s="136" t="s">
        <v>418</v>
      </c>
    </row>
    <row r="21" spans="1:2" s="23" customFormat="1" ht="12.75">
      <c r="A21" s="136" t="s">
        <v>519</v>
      </c>
      <c r="B21" s="136" t="s">
        <v>436</v>
      </c>
    </row>
    <row r="22" spans="1:2" s="23" customFormat="1" ht="12.75">
      <c r="A22" s="136" t="s">
        <v>422</v>
      </c>
      <c r="B22" s="136" t="s">
        <v>343</v>
      </c>
    </row>
    <row r="23" spans="1:2" s="23" customFormat="1" ht="12.75">
      <c r="A23" s="136" t="s">
        <v>520</v>
      </c>
      <c r="B23" s="136" t="s">
        <v>260</v>
      </c>
    </row>
    <row r="24" spans="1:2" s="23" customFormat="1" ht="12.75">
      <c r="A24" s="136" t="s">
        <v>521</v>
      </c>
      <c r="B24" s="136" t="s">
        <v>436</v>
      </c>
    </row>
    <row r="25" spans="1:2" s="23" customFormat="1" ht="12.75">
      <c r="A25" s="136" t="s">
        <v>522</v>
      </c>
      <c r="B25" s="136" t="s">
        <v>270</v>
      </c>
    </row>
    <row r="26" spans="1:2" s="23" customFormat="1" ht="12.75">
      <c r="A26" s="136" t="s">
        <v>423</v>
      </c>
      <c r="B26" s="136" t="s">
        <v>424</v>
      </c>
    </row>
    <row r="27" spans="1:2" s="23" customFormat="1" ht="12.75">
      <c r="A27" s="136" t="s">
        <v>523</v>
      </c>
      <c r="B27" s="136" t="s">
        <v>279</v>
      </c>
    </row>
    <row r="28" spans="1:2" s="23" customFormat="1" ht="12.75">
      <c r="A28" s="136" t="s">
        <v>280</v>
      </c>
      <c r="B28" s="136" t="s">
        <v>425</v>
      </c>
    </row>
    <row r="29" spans="1:2" s="23" customFormat="1" ht="12.75">
      <c r="A29" s="136" t="s">
        <v>282</v>
      </c>
      <c r="B29" s="136" t="s">
        <v>426</v>
      </c>
    </row>
    <row r="30" spans="1:2" s="23" customFormat="1" ht="12.75">
      <c r="A30" s="136" t="s">
        <v>283</v>
      </c>
      <c r="B30" s="166" t="s">
        <v>524</v>
      </c>
    </row>
    <row r="31" spans="1:2" s="23" customFormat="1" ht="12.75">
      <c r="A31" s="136" t="s">
        <v>525</v>
      </c>
      <c r="B31" s="136" t="s">
        <v>526</v>
      </c>
    </row>
    <row r="32" spans="1:2" s="23" customFormat="1" ht="12.75">
      <c r="A32" s="136" t="s">
        <v>284</v>
      </c>
      <c r="B32" s="136" t="s">
        <v>316</v>
      </c>
    </row>
    <row r="33" spans="1:2" s="23" customFormat="1" ht="12.75">
      <c r="A33" s="136" t="s">
        <v>285</v>
      </c>
      <c r="B33" s="136" t="s">
        <v>286</v>
      </c>
    </row>
    <row r="34" spans="1:2" s="23" customFormat="1" ht="12.75">
      <c r="A34" s="136" t="s">
        <v>287</v>
      </c>
      <c r="B34" s="136" t="s">
        <v>427</v>
      </c>
    </row>
    <row r="35" spans="1:2" s="23" customFormat="1" ht="12.75">
      <c r="A35" s="136" t="s">
        <v>428</v>
      </c>
      <c r="B35" s="136" t="s">
        <v>387</v>
      </c>
    </row>
    <row r="36" spans="1:2" s="23" customFormat="1" ht="12.75">
      <c r="A36" s="135" t="s">
        <v>527</v>
      </c>
      <c r="B36" s="165"/>
    </row>
    <row r="37" spans="1:2" s="23" customFormat="1" ht="12.75">
      <c r="A37" s="136" t="s">
        <v>289</v>
      </c>
      <c r="B37" s="136" t="s">
        <v>290</v>
      </c>
    </row>
    <row r="38" spans="1:2" s="23" customFormat="1" ht="12.75">
      <c r="A38" s="136" t="s">
        <v>291</v>
      </c>
      <c r="B38" s="136" t="s">
        <v>292</v>
      </c>
    </row>
    <row r="39" spans="1:2" s="23" customFormat="1" ht="12.75">
      <c r="A39" s="136" t="s">
        <v>293</v>
      </c>
      <c r="B39" s="136" t="s">
        <v>288</v>
      </c>
    </row>
    <row r="40" spans="1:2" s="23" customFormat="1" ht="12.75">
      <c r="A40" s="136" t="s">
        <v>528</v>
      </c>
      <c r="B40" s="136" t="s">
        <v>294</v>
      </c>
    </row>
    <row r="41" spans="1:2" s="23" customFormat="1" ht="12.75">
      <c r="A41" s="136" t="s">
        <v>295</v>
      </c>
      <c r="B41" s="136" t="s">
        <v>296</v>
      </c>
    </row>
    <row r="42" spans="1:2" s="23" customFormat="1" ht="12.75">
      <c r="A42" s="136" t="s">
        <v>297</v>
      </c>
      <c r="B42" s="136" t="s">
        <v>298</v>
      </c>
    </row>
    <row r="43" spans="1:2" s="23" customFormat="1" ht="12.75">
      <c r="A43" s="136" t="s">
        <v>299</v>
      </c>
      <c r="B43" s="136" t="s">
        <v>300</v>
      </c>
    </row>
    <row r="44" spans="1:2" s="23" customFormat="1" ht="12.75">
      <c r="A44" s="136" t="s">
        <v>301</v>
      </c>
      <c r="B44" s="136" t="s">
        <v>302</v>
      </c>
    </row>
    <row r="45" spans="1:2" s="23" customFormat="1" ht="12.75">
      <c r="A45" s="136" t="s">
        <v>303</v>
      </c>
      <c r="B45" s="136" t="s">
        <v>304</v>
      </c>
    </row>
    <row r="46" spans="1:2" s="23" customFormat="1" ht="12.75">
      <c r="A46" s="136" t="s">
        <v>305</v>
      </c>
      <c r="B46" s="136" t="s">
        <v>306</v>
      </c>
    </row>
    <row r="47" spans="1:2" s="23" customFormat="1" ht="12.75">
      <c r="A47" s="136" t="s">
        <v>307</v>
      </c>
      <c r="B47" s="136" t="s">
        <v>429</v>
      </c>
    </row>
    <row r="48" spans="1:2" s="23" customFormat="1" ht="12.75">
      <c r="A48" s="136" t="s">
        <v>309</v>
      </c>
      <c r="B48" s="136" t="s">
        <v>310</v>
      </c>
    </row>
    <row r="49" spans="1:2" s="23" customFormat="1" ht="12.75">
      <c r="A49" s="136" t="s">
        <v>311</v>
      </c>
      <c r="B49" s="136" t="s">
        <v>312</v>
      </c>
    </row>
    <row r="50" spans="1:2" s="23" customFormat="1" ht="12.75">
      <c r="A50" s="136" t="s">
        <v>313</v>
      </c>
      <c r="B50" s="136" t="s">
        <v>298</v>
      </c>
    </row>
    <row r="51" spans="1:2" s="23" customFormat="1" ht="12.75">
      <c r="A51" s="136" t="s">
        <v>314</v>
      </c>
      <c r="B51" s="136" t="s">
        <v>308</v>
      </c>
    </row>
    <row r="52" spans="1:2" s="23" customFormat="1" ht="12.75">
      <c r="A52" s="136" t="s">
        <v>315</v>
      </c>
      <c r="B52" s="136" t="s">
        <v>312</v>
      </c>
    </row>
    <row r="53" spans="1:2" s="23" customFormat="1" ht="12.75">
      <c r="A53" s="135" t="s">
        <v>529</v>
      </c>
      <c r="B53" s="165"/>
    </row>
    <row r="54" spans="1:2" s="23" customFormat="1" ht="12.75">
      <c r="A54" s="136" t="s">
        <v>317</v>
      </c>
      <c r="B54" s="136" t="s">
        <v>316</v>
      </c>
    </row>
    <row r="55" spans="1:2" s="23" customFormat="1" ht="12.75">
      <c r="A55" s="136" t="s">
        <v>318</v>
      </c>
      <c r="B55" s="136" t="s">
        <v>319</v>
      </c>
    </row>
    <row r="56" spans="1:2" s="23" customFormat="1" ht="12.75">
      <c r="A56" s="136" t="s">
        <v>430</v>
      </c>
      <c r="B56" s="136" t="s">
        <v>319</v>
      </c>
    </row>
    <row r="57" spans="1:2" s="23" customFormat="1" ht="12.75">
      <c r="A57" s="136" t="s">
        <v>320</v>
      </c>
      <c r="B57" s="136" t="s">
        <v>321</v>
      </c>
    </row>
    <row r="58" spans="1:2" s="23" customFormat="1" ht="12.75">
      <c r="A58" s="136" t="s">
        <v>322</v>
      </c>
      <c r="B58" s="136" t="s">
        <v>420</v>
      </c>
    </row>
    <row r="59" spans="1:2" s="23" customFormat="1" ht="12.75">
      <c r="A59" s="136" t="s">
        <v>431</v>
      </c>
      <c r="B59" s="136" t="s">
        <v>387</v>
      </c>
    </row>
    <row r="60" spans="1:2" s="23" customFormat="1" ht="12.75">
      <c r="A60" s="135" t="s">
        <v>530</v>
      </c>
      <c r="B60" s="165"/>
    </row>
    <row r="61" spans="1:2" s="23" customFormat="1" ht="25.5">
      <c r="A61" s="136" t="s">
        <v>531</v>
      </c>
      <c r="B61" s="136" t="s">
        <v>532</v>
      </c>
    </row>
    <row r="62" spans="1:2" s="23" customFormat="1" ht="12.75">
      <c r="A62" s="136" t="s">
        <v>354</v>
      </c>
      <c r="B62" s="136" t="s">
        <v>355</v>
      </c>
    </row>
    <row r="63" spans="1:2" s="23" customFormat="1" ht="12.75">
      <c r="A63" s="136" t="s">
        <v>356</v>
      </c>
      <c r="B63" s="136" t="s">
        <v>357</v>
      </c>
    </row>
    <row r="64" spans="1:2" s="23" customFormat="1" ht="12.75">
      <c r="A64" s="136" t="s">
        <v>358</v>
      </c>
      <c r="B64" s="136" t="s">
        <v>359</v>
      </c>
    </row>
    <row r="65" spans="1:2" s="23" customFormat="1" ht="12.75">
      <c r="A65" s="136" t="s">
        <v>360</v>
      </c>
      <c r="B65" s="136" t="s">
        <v>443</v>
      </c>
    </row>
    <row r="66" spans="1:2" s="23" customFormat="1" ht="12.75">
      <c r="A66" s="136" t="s">
        <v>361</v>
      </c>
      <c r="B66" s="136" t="s">
        <v>362</v>
      </c>
    </row>
    <row r="67" spans="1:2" s="23" customFormat="1" ht="12.75">
      <c r="A67" s="136" t="s">
        <v>363</v>
      </c>
      <c r="B67" s="136" t="s">
        <v>364</v>
      </c>
    </row>
    <row r="68" spans="1:2" s="23" customFormat="1" ht="25.5">
      <c r="A68" s="136" t="s">
        <v>533</v>
      </c>
      <c r="B68" s="136" t="s">
        <v>534</v>
      </c>
    </row>
    <row r="69" spans="1:2" s="23" customFormat="1" ht="25.5">
      <c r="A69" s="136" t="s">
        <v>444</v>
      </c>
      <c r="B69" s="136" t="s">
        <v>535</v>
      </c>
    </row>
    <row r="70" spans="1:2" s="23" customFormat="1" ht="25.5">
      <c r="A70" s="136" t="s">
        <v>445</v>
      </c>
      <c r="B70" s="136" t="s">
        <v>536</v>
      </c>
    </row>
    <row r="71" spans="1:2" s="23" customFormat="1" ht="12.75">
      <c r="A71" s="136" t="s">
        <v>365</v>
      </c>
      <c r="B71" s="136" t="s">
        <v>366</v>
      </c>
    </row>
    <row r="72" spans="1:2" s="23" customFormat="1" ht="12.75">
      <c r="A72" s="136" t="s">
        <v>367</v>
      </c>
      <c r="B72" s="136" t="s">
        <v>446</v>
      </c>
    </row>
    <row r="73" spans="1:2" s="23" customFormat="1" ht="25.5">
      <c r="A73" s="136" t="s">
        <v>368</v>
      </c>
      <c r="B73" s="136" t="s">
        <v>537</v>
      </c>
    </row>
    <row r="74" spans="1:2" s="23" customFormat="1" ht="25.5">
      <c r="A74" s="136" t="s">
        <v>538</v>
      </c>
      <c r="B74" s="136" t="s">
        <v>447</v>
      </c>
    </row>
    <row r="75" spans="1:2" s="23" customFormat="1" ht="12.75">
      <c r="A75" s="136" t="s">
        <v>448</v>
      </c>
      <c r="B75" s="136" t="s">
        <v>449</v>
      </c>
    </row>
    <row r="76" spans="1:2" s="23" customFormat="1" ht="12.75">
      <c r="A76" s="136" t="s">
        <v>450</v>
      </c>
      <c r="B76" s="136" t="s">
        <v>459</v>
      </c>
    </row>
    <row r="77" spans="1:2" s="23" customFormat="1" ht="12.75">
      <c r="A77" s="136" t="s">
        <v>451</v>
      </c>
      <c r="B77" s="136" t="s">
        <v>452</v>
      </c>
    </row>
    <row r="78" spans="1:2" s="23" customFormat="1" ht="12.75">
      <c r="A78" s="136" t="s">
        <v>453</v>
      </c>
      <c r="B78" s="136" t="s">
        <v>454</v>
      </c>
    </row>
    <row r="79" spans="1:2" s="23" customFormat="1" ht="12.75">
      <c r="A79" s="136" t="s">
        <v>539</v>
      </c>
      <c r="B79" s="136" t="s">
        <v>371</v>
      </c>
    </row>
    <row r="80" spans="1:2" s="23" customFormat="1" ht="12.75">
      <c r="A80" s="136" t="s">
        <v>370</v>
      </c>
      <c r="B80" s="136" t="s">
        <v>369</v>
      </c>
    </row>
    <row r="81" spans="1:2" s="23" customFormat="1" ht="25.5">
      <c r="A81" s="136" t="s">
        <v>540</v>
      </c>
      <c r="B81" s="136" t="s">
        <v>541</v>
      </c>
    </row>
    <row r="82" spans="1:2" s="23" customFormat="1" ht="12.75">
      <c r="A82" s="136" t="s">
        <v>542</v>
      </c>
      <c r="B82" s="136" t="s">
        <v>369</v>
      </c>
    </row>
    <row r="83" spans="1:2" s="23" customFormat="1" ht="25.5">
      <c r="A83" s="136" t="s">
        <v>373</v>
      </c>
      <c r="B83" s="136" t="s">
        <v>374</v>
      </c>
    </row>
    <row r="84" spans="1:2" s="23" customFormat="1" ht="38.25">
      <c r="A84" s="136" t="s">
        <v>455</v>
      </c>
      <c r="B84" s="136" t="s">
        <v>543</v>
      </c>
    </row>
    <row r="85" spans="1:2" s="23" customFormat="1" ht="12.75">
      <c r="A85" s="136" t="s">
        <v>456</v>
      </c>
      <c r="B85" s="136" t="s">
        <v>372</v>
      </c>
    </row>
    <row r="86" spans="1:2" s="23" customFormat="1" ht="12.75">
      <c r="A86" s="136" t="s">
        <v>457</v>
      </c>
      <c r="B86" s="136" t="s">
        <v>366</v>
      </c>
    </row>
    <row r="87" spans="1:2" s="23" customFormat="1" ht="12.75">
      <c r="A87" s="136" t="s">
        <v>458</v>
      </c>
      <c r="B87" s="136" t="s">
        <v>459</v>
      </c>
    </row>
    <row r="88" spans="1:2" s="23" customFormat="1" ht="12.75">
      <c r="A88" s="136" t="s">
        <v>460</v>
      </c>
      <c r="B88" s="136" t="s">
        <v>452</v>
      </c>
    </row>
    <row r="89" spans="1:2" s="23" customFormat="1" ht="12.75">
      <c r="A89" s="136" t="s">
        <v>461</v>
      </c>
      <c r="B89" s="136" t="s">
        <v>462</v>
      </c>
    </row>
    <row r="90" spans="1:2" s="23" customFormat="1" ht="12.75">
      <c r="A90" s="136" t="s">
        <v>463</v>
      </c>
      <c r="B90" s="136" t="s">
        <v>544</v>
      </c>
    </row>
    <row r="91" spans="1:2" s="23" customFormat="1" ht="12.75">
      <c r="A91" s="136" t="s">
        <v>464</v>
      </c>
      <c r="B91" s="136" t="s">
        <v>545</v>
      </c>
    </row>
    <row r="92" spans="1:2" s="23" customFormat="1" ht="12.75">
      <c r="A92" s="136" t="s">
        <v>375</v>
      </c>
      <c r="B92" s="136" t="s">
        <v>355</v>
      </c>
    </row>
    <row r="93" spans="1:2" s="23" customFormat="1" ht="12.75">
      <c r="A93" s="136" t="s">
        <v>376</v>
      </c>
      <c r="B93" s="136" t="s">
        <v>362</v>
      </c>
    </row>
    <row r="94" spans="1:2" s="23" customFormat="1" ht="12.75">
      <c r="A94" s="136" t="s">
        <v>546</v>
      </c>
      <c r="B94" s="136" t="s">
        <v>383</v>
      </c>
    </row>
    <row r="95" spans="1:2" s="23" customFormat="1" ht="12.75">
      <c r="A95" s="136" t="s">
        <v>377</v>
      </c>
      <c r="B95" s="136" t="s">
        <v>366</v>
      </c>
    </row>
    <row r="96" spans="1:2" s="23" customFormat="1" ht="12.75">
      <c r="A96" s="136" t="s">
        <v>378</v>
      </c>
      <c r="B96" s="136" t="s">
        <v>379</v>
      </c>
    </row>
    <row r="97" spans="1:2" s="23" customFormat="1" ht="25.5">
      <c r="A97" s="136" t="s">
        <v>547</v>
      </c>
      <c r="B97" s="136" t="s">
        <v>548</v>
      </c>
    </row>
    <row r="98" spans="1:2" s="23" customFormat="1" ht="38.25">
      <c r="A98" s="136" t="s">
        <v>549</v>
      </c>
      <c r="B98" s="136" t="s">
        <v>550</v>
      </c>
    </row>
    <row r="99" spans="1:2" s="23" customFormat="1" ht="38.25">
      <c r="A99" s="136" t="s">
        <v>549</v>
      </c>
      <c r="B99" s="136" t="s">
        <v>551</v>
      </c>
    </row>
    <row r="100" spans="1:2" s="23" customFormat="1" ht="12.75">
      <c r="A100" s="136" t="s">
        <v>380</v>
      </c>
      <c r="B100" s="136" t="s">
        <v>381</v>
      </c>
    </row>
    <row r="101" spans="1:2" s="23" customFormat="1" ht="12.75">
      <c r="A101" s="136" t="s">
        <v>382</v>
      </c>
      <c r="B101" s="136" t="s">
        <v>383</v>
      </c>
    </row>
    <row r="102" spans="1:2" s="23" customFormat="1" ht="12.75">
      <c r="A102" s="136" t="s">
        <v>384</v>
      </c>
      <c r="B102" s="136" t="s">
        <v>355</v>
      </c>
    </row>
    <row r="103" spans="1:2" s="23" customFormat="1" ht="12.75">
      <c r="A103" s="136" t="s">
        <v>385</v>
      </c>
      <c r="B103" s="136" t="s">
        <v>355</v>
      </c>
    </row>
    <row r="104" spans="1:2" s="23" customFormat="1" ht="12.75">
      <c r="A104" s="135" t="s">
        <v>323</v>
      </c>
      <c r="B104" s="165"/>
    </row>
    <row r="105" spans="1:2" s="23" customFormat="1" ht="51">
      <c r="A105" s="136" t="s">
        <v>324</v>
      </c>
      <c r="B105" s="136" t="s">
        <v>552</v>
      </c>
    </row>
    <row r="106" spans="1:2" s="23" customFormat="1" ht="12.75">
      <c r="A106" s="136" t="s">
        <v>432</v>
      </c>
      <c r="B106" s="136" t="s">
        <v>328</v>
      </c>
    </row>
    <row r="107" spans="1:2" s="23" customFormat="1" ht="12.75">
      <c r="A107" s="136" t="s">
        <v>325</v>
      </c>
      <c r="B107" s="136" t="s">
        <v>326</v>
      </c>
    </row>
    <row r="108" spans="1:2" s="23" customFormat="1" ht="12.75">
      <c r="A108" s="136" t="s">
        <v>553</v>
      </c>
      <c r="B108" s="136" t="s">
        <v>554</v>
      </c>
    </row>
    <row r="109" spans="1:2" s="23" customFormat="1" ht="12.75">
      <c r="A109" s="136" t="s">
        <v>327</v>
      </c>
      <c r="B109" s="136" t="s">
        <v>555</v>
      </c>
    </row>
    <row r="110" spans="1:2" s="23" customFormat="1" ht="12.75">
      <c r="A110" s="136" t="s">
        <v>556</v>
      </c>
      <c r="B110" s="136" t="s">
        <v>557</v>
      </c>
    </row>
    <row r="111" spans="1:2" s="23" customFormat="1" ht="12.75">
      <c r="A111" s="135" t="s">
        <v>558</v>
      </c>
      <c r="B111" s="165"/>
    </row>
    <row r="112" spans="1:2" s="23" customFormat="1" ht="12.75">
      <c r="A112" s="136" t="s">
        <v>329</v>
      </c>
      <c r="B112" s="136" t="s">
        <v>268</v>
      </c>
    </row>
    <row r="113" spans="1:2" s="23" customFormat="1" ht="12.75">
      <c r="A113" s="136" t="s">
        <v>433</v>
      </c>
      <c r="B113" s="136" t="s">
        <v>434</v>
      </c>
    </row>
    <row r="114" spans="1:2" s="23" customFormat="1" ht="12.75">
      <c r="A114" s="136" t="s">
        <v>330</v>
      </c>
      <c r="B114" s="136" t="s">
        <v>270</v>
      </c>
    </row>
    <row r="115" spans="1:2" s="23" customFormat="1" ht="38.25">
      <c r="A115" s="136" t="s">
        <v>331</v>
      </c>
      <c r="B115" s="136" t="s">
        <v>559</v>
      </c>
    </row>
    <row r="116" spans="1:2" s="23" customFormat="1" ht="25.5">
      <c r="A116" s="136" t="s">
        <v>332</v>
      </c>
      <c r="B116" s="136" t="s">
        <v>333</v>
      </c>
    </row>
    <row r="117" spans="1:2" s="23" customFormat="1" ht="12.75">
      <c r="A117" s="136" t="s">
        <v>334</v>
      </c>
      <c r="B117" s="136" t="s">
        <v>435</v>
      </c>
    </row>
    <row r="118" spans="1:2" s="23" customFormat="1" ht="12.75">
      <c r="A118" s="136" t="s">
        <v>335</v>
      </c>
      <c r="B118" s="136" t="s">
        <v>336</v>
      </c>
    </row>
    <row r="119" spans="1:2" s="23" customFormat="1" ht="12.75">
      <c r="A119" s="135" t="s">
        <v>560</v>
      </c>
      <c r="B119" s="165"/>
    </row>
    <row r="120" spans="1:2" s="23" customFormat="1" ht="12.75">
      <c r="A120" s="136" t="s">
        <v>337</v>
      </c>
      <c r="B120" s="136" t="s">
        <v>338</v>
      </c>
    </row>
    <row r="121" spans="1:2" s="23" customFormat="1" ht="12.75">
      <c r="A121" s="136" t="s">
        <v>339</v>
      </c>
      <c r="B121" s="136" t="s">
        <v>340</v>
      </c>
    </row>
    <row r="122" spans="1:2" s="23" customFormat="1" ht="12.75">
      <c r="A122" s="136" t="s">
        <v>561</v>
      </c>
      <c r="B122" s="136" t="s">
        <v>316</v>
      </c>
    </row>
    <row r="123" spans="1:2" s="23" customFormat="1" ht="12.75">
      <c r="A123" s="136" t="s">
        <v>341</v>
      </c>
      <c r="B123" s="136" t="s">
        <v>425</v>
      </c>
    </row>
    <row r="124" spans="1:2" s="23" customFormat="1" ht="12.75">
      <c r="A124" s="136" t="s">
        <v>562</v>
      </c>
      <c r="B124" s="136" t="s">
        <v>563</v>
      </c>
    </row>
    <row r="125" spans="1:2" ht="12.75">
      <c r="A125" s="136" t="s">
        <v>342</v>
      </c>
      <c r="B125" s="136" t="s">
        <v>343</v>
      </c>
    </row>
    <row r="126" spans="1:2" ht="12.75">
      <c r="A126" s="136" t="s">
        <v>344</v>
      </c>
      <c r="B126" s="136" t="s">
        <v>270</v>
      </c>
    </row>
    <row r="127" spans="1:2" ht="12.75">
      <c r="A127" s="136" t="s">
        <v>345</v>
      </c>
      <c r="B127" s="136" t="s">
        <v>346</v>
      </c>
    </row>
    <row r="128" spans="1:2" ht="12.75">
      <c r="A128" s="136" t="s">
        <v>347</v>
      </c>
      <c r="B128" s="136" t="s">
        <v>343</v>
      </c>
    </row>
    <row r="129" spans="1:2" ht="12.75">
      <c r="A129" s="136" t="s">
        <v>348</v>
      </c>
      <c r="B129" s="136" t="s">
        <v>437</v>
      </c>
    </row>
    <row r="130" spans="1:2" ht="12.75">
      <c r="A130" s="136" t="s">
        <v>349</v>
      </c>
      <c r="B130" s="136" t="s">
        <v>310</v>
      </c>
    </row>
    <row r="131" spans="1:2" ht="12.75">
      <c r="A131" s="135" t="s">
        <v>564</v>
      </c>
      <c r="B131" s="165"/>
    </row>
    <row r="132" spans="1:2" ht="12.75">
      <c r="A132" s="136" t="s">
        <v>350</v>
      </c>
      <c r="B132" s="136" t="s">
        <v>351</v>
      </c>
    </row>
    <row r="133" spans="1:2" ht="12.75">
      <c r="A133" s="136" t="s">
        <v>438</v>
      </c>
      <c r="B133" s="136" t="s">
        <v>439</v>
      </c>
    </row>
    <row r="134" spans="1:2" ht="12.75">
      <c r="A134" s="136" t="s">
        <v>352</v>
      </c>
      <c r="B134" s="136" t="s">
        <v>440</v>
      </c>
    </row>
    <row r="135" spans="1:2" ht="12.75">
      <c r="A135" s="136" t="s">
        <v>353</v>
      </c>
      <c r="B135" s="136" t="s">
        <v>441</v>
      </c>
    </row>
    <row r="136" spans="1:2" ht="25.5">
      <c r="A136" s="136" t="s">
        <v>565</v>
      </c>
      <c r="B136" s="136" t="s">
        <v>442</v>
      </c>
    </row>
    <row r="137" spans="1:2" ht="12.75">
      <c r="A137" s="135" t="s">
        <v>566</v>
      </c>
      <c r="B137" s="165"/>
    </row>
    <row r="138" spans="1:2" ht="12.75">
      <c r="A138" s="136" t="s">
        <v>567</v>
      </c>
      <c r="B138" s="136" t="s">
        <v>281</v>
      </c>
    </row>
    <row r="139" spans="1:2" ht="12.75">
      <c r="A139" s="136" t="s">
        <v>568</v>
      </c>
      <c r="B139" s="136" t="s">
        <v>281</v>
      </c>
    </row>
    <row r="140" spans="1:2" ht="12.75">
      <c r="A140" s="136" t="s">
        <v>569</v>
      </c>
      <c r="B140" s="136" t="s">
        <v>281</v>
      </c>
    </row>
    <row r="141" spans="1:2" ht="12.75">
      <c r="A141" s="136" t="s">
        <v>570</v>
      </c>
      <c r="B141" s="136" t="s">
        <v>281</v>
      </c>
    </row>
    <row r="142" spans="1:2" ht="12.75">
      <c r="A142" s="136" t="s">
        <v>571</v>
      </c>
      <c r="B142" s="136" t="s">
        <v>281</v>
      </c>
    </row>
    <row r="143" spans="1:2" ht="12.75">
      <c r="A143" s="136" t="s">
        <v>572</v>
      </c>
      <c r="B143" s="136" t="s">
        <v>281</v>
      </c>
    </row>
    <row r="144" spans="1:2" ht="12.75">
      <c r="A144" s="136" t="s">
        <v>573</v>
      </c>
      <c r="B144" s="136" t="s">
        <v>281</v>
      </c>
    </row>
    <row r="145" spans="1:2" ht="12.75">
      <c r="A145" s="136" t="s">
        <v>574</v>
      </c>
      <c r="B145" s="136" t="s">
        <v>281</v>
      </c>
    </row>
    <row r="146" spans="1:2" ht="12.75">
      <c r="A146" s="136" t="s">
        <v>575</v>
      </c>
      <c r="B146" s="136" t="s">
        <v>576</v>
      </c>
    </row>
    <row r="147" spans="1:2" ht="12.75">
      <c r="A147" s="136" t="s">
        <v>577</v>
      </c>
      <c r="B147" s="136" t="s">
        <v>576</v>
      </c>
    </row>
    <row r="148" spans="1:2" ht="12.75">
      <c r="A148" s="136" t="s">
        <v>578</v>
      </c>
      <c r="B148" s="136" t="s">
        <v>576</v>
      </c>
    </row>
    <row r="149" spans="1:2" ht="12.75">
      <c r="A149" s="136" t="s">
        <v>579</v>
      </c>
      <c r="B149" s="136" t="s">
        <v>576</v>
      </c>
    </row>
    <row r="150" spans="1:2" ht="12.75">
      <c r="A150" s="136" t="s">
        <v>580</v>
      </c>
      <c r="B150" s="136" t="s">
        <v>576</v>
      </c>
    </row>
    <row r="151" spans="1:2" ht="12.75">
      <c r="A151" s="136" t="s">
        <v>581</v>
      </c>
      <c r="B151" s="136" t="s">
        <v>319</v>
      </c>
    </row>
    <row r="152" spans="1:2" ht="12.75">
      <c r="A152" s="136" t="s">
        <v>582</v>
      </c>
      <c r="B152" s="136" t="s">
        <v>319</v>
      </c>
    </row>
    <row r="153" spans="1:2" ht="25.5">
      <c r="A153" s="136" t="s">
        <v>386</v>
      </c>
      <c r="B153" s="136" t="s">
        <v>583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0">
      <selection activeCell="A1" sqref="A1:C88"/>
    </sheetView>
  </sheetViews>
  <sheetFormatPr defaultColWidth="9.00390625" defaultRowHeight="12.75"/>
  <cols>
    <col min="1" max="1" width="71.875" style="0" customWidth="1"/>
    <col min="2" max="2" width="12.625" style="0" customWidth="1"/>
    <col min="3" max="3" width="4.75390625" style="0" customWidth="1"/>
  </cols>
  <sheetData>
    <row r="1" spans="1:3" ht="47.25" customHeight="1">
      <c r="A1" s="158" t="s">
        <v>644</v>
      </c>
      <c r="B1" s="23"/>
      <c r="C1" s="23"/>
    </row>
    <row r="2" spans="1:3" ht="15" customHeight="1">
      <c r="A2" s="159" t="s">
        <v>600</v>
      </c>
      <c r="B2" s="160"/>
      <c r="C2" s="160"/>
    </row>
    <row r="3" spans="1:3" ht="15" customHeight="1">
      <c r="A3" s="135" t="s">
        <v>645</v>
      </c>
      <c r="B3" s="157"/>
      <c r="C3" s="157"/>
    </row>
    <row r="4" spans="1:3" ht="15" customHeight="1">
      <c r="A4" s="136" t="s">
        <v>646</v>
      </c>
      <c r="B4" s="161">
        <v>100</v>
      </c>
      <c r="C4" s="162" t="s">
        <v>2</v>
      </c>
    </row>
    <row r="5" spans="1:3" ht="15" customHeight="1">
      <c r="A5" s="136" t="s">
        <v>647</v>
      </c>
      <c r="B5" s="161">
        <v>205</v>
      </c>
      <c r="C5" s="162" t="s">
        <v>2</v>
      </c>
    </row>
    <row r="6" spans="1:3" ht="15" customHeight="1">
      <c r="A6" s="136" t="s">
        <v>648</v>
      </c>
      <c r="B6" s="161">
        <v>160</v>
      </c>
      <c r="C6" s="162" t="s">
        <v>2</v>
      </c>
    </row>
    <row r="7" spans="1:3" ht="15" customHeight="1">
      <c r="A7" s="136" t="s">
        <v>649</v>
      </c>
      <c r="B7" s="161">
        <v>260</v>
      </c>
      <c r="C7" s="162" t="s">
        <v>2</v>
      </c>
    </row>
    <row r="8" spans="1:3" ht="15" customHeight="1">
      <c r="A8" s="136" t="s">
        <v>650</v>
      </c>
      <c r="B8" s="161">
        <v>130</v>
      </c>
      <c r="C8" s="162" t="s">
        <v>2</v>
      </c>
    </row>
    <row r="9" spans="1:3" ht="15" customHeight="1">
      <c r="A9" s="136" t="s">
        <v>651</v>
      </c>
      <c r="B9" s="161">
        <v>190</v>
      </c>
      <c r="C9" s="162" t="s">
        <v>2</v>
      </c>
    </row>
    <row r="10" spans="1:3" ht="15" customHeight="1">
      <c r="A10" s="136" t="s">
        <v>652</v>
      </c>
      <c r="B10" s="161">
        <v>320</v>
      </c>
      <c r="C10" s="162" t="s">
        <v>2</v>
      </c>
    </row>
    <row r="11" spans="1:3" ht="15" customHeight="1">
      <c r="A11" s="135" t="s">
        <v>653</v>
      </c>
      <c r="B11" s="157"/>
      <c r="C11" s="157"/>
    </row>
    <row r="12" spans="1:3" ht="15" customHeight="1">
      <c r="A12" s="136" t="s">
        <v>654</v>
      </c>
      <c r="B12" s="161">
        <v>200</v>
      </c>
      <c r="C12" s="162" t="s">
        <v>2</v>
      </c>
    </row>
    <row r="13" spans="1:3" ht="15" customHeight="1">
      <c r="A13" s="136" t="s">
        <v>655</v>
      </c>
      <c r="B13" s="161">
        <v>220</v>
      </c>
      <c r="C13" s="162" t="s">
        <v>2</v>
      </c>
    </row>
    <row r="14" spans="1:3" ht="15" customHeight="1">
      <c r="A14" s="136" t="s">
        <v>656</v>
      </c>
      <c r="B14" s="161">
        <v>164</v>
      </c>
      <c r="C14" s="162" t="s">
        <v>2</v>
      </c>
    </row>
    <row r="15" spans="1:3" ht="15" customHeight="1">
      <c r="A15" s="136" t="s">
        <v>657</v>
      </c>
      <c r="B15" s="161">
        <v>220</v>
      </c>
      <c r="C15" s="162" t="s">
        <v>2</v>
      </c>
    </row>
    <row r="16" spans="1:3" ht="15" customHeight="1">
      <c r="A16" s="136" t="s">
        <v>658</v>
      </c>
      <c r="B16" s="161">
        <v>180</v>
      </c>
      <c r="C16" s="162" t="s">
        <v>2</v>
      </c>
    </row>
    <row r="17" spans="1:3" ht="15" customHeight="1">
      <c r="A17" s="136" t="s">
        <v>659</v>
      </c>
      <c r="B17" s="161">
        <v>212</v>
      </c>
      <c r="C17" s="162" t="s">
        <v>2</v>
      </c>
    </row>
    <row r="18" spans="1:3" ht="15" customHeight="1">
      <c r="A18" s="135" t="s">
        <v>660</v>
      </c>
      <c r="B18" s="157"/>
      <c r="C18" s="157"/>
    </row>
    <row r="19" spans="1:3" ht="15" customHeight="1">
      <c r="A19" s="136" t="s">
        <v>661</v>
      </c>
      <c r="B19" s="161">
        <v>290</v>
      </c>
      <c r="C19" s="162" t="s">
        <v>2</v>
      </c>
    </row>
    <row r="20" spans="1:3" ht="15" customHeight="1">
      <c r="A20" s="136" t="s">
        <v>662</v>
      </c>
      <c r="B20" s="161">
        <v>530</v>
      </c>
      <c r="C20" s="162" t="s">
        <v>2</v>
      </c>
    </row>
    <row r="21" spans="1:3" ht="15" customHeight="1">
      <c r="A21" s="136" t="s">
        <v>663</v>
      </c>
      <c r="B21" s="161">
        <v>365</v>
      </c>
      <c r="C21" s="162" t="s">
        <v>2</v>
      </c>
    </row>
    <row r="22" spans="1:3" ht="15" customHeight="1">
      <c r="A22" s="136" t="s">
        <v>664</v>
      </c>
      <c r="B22" s="161">
        <v>780</v>
      </c>
      <c r="C22" s="162" t="s">
        <v>2</v>
      </c>
    </row>
    <row r="23" spans="1:3" ht="15" customHeight="1">
      <c r="A23" s="136" t="s">
        <v>665</v>
      </c>
      <c r="B23" s="161">
        <v>420</v>
      </c>
      <c r="C23" s="162" t="s">
        <v>2</v>
      </c>
    </row>
    <row r="24" spans="1:3" ht="15" customHeight="1">
      <c r="A24" s="136" t="s">
        <v>666</v>
      </c>
      <c r="B24" s="161">
        <v>220</v>
      </c>
      <c r="C24" s="162" t="s">
        <v>2</v>
      </c>
    </row>
    <row r="25" spans="1:3" ht="15" customHeight="1">
      <c r="A25" s="136" t="s">
        <v>667</v>
      </c>
      <c r="B25" s="161">
        <v>265</v>
      </c>
      <c r="C25" s="162" t="s">
        <v>2</v>
      </c>
    </row>
    <row r="26" spans="1:3" ht="15" customHeight="1">
      <c r="A26" s="136" t="s">
        <v>668</v>
      </c>
      <c r="B26" s="161">
        <v>740</v>
      </c>
      <c r="C26" s="162" t="s">
        <v>2</v>
      </c>
    </row>
    <row r="27" spans="1:3" ht="15" customHeight="1">
      <c r="A27" s="136" t="s">
        <v>669</v>
      </c>
      <c r="B27" s="161">
        <v>280</v>
      </c>
      <c r="C27" s="162" t="s">
        <v>2</v>
      </c>
    </row>
    <row r="28" spans="1:3" ht="15" customHeight="1">
      <c r="A28" s="136" t="s">
        <v>670</v>
      </c>
      <c r="B28" s="161">
        <v>870</v>
      </c>
      <c r="C28" s="162" t="s">
        <v>2</v>
      </c>
    </row>
    <row r="29" spans="1:3" ht="15" customHeight="1">
      <c r="A29" s="135" t="s">
        <v>671</v>
      </c>
      <c r="B29" s="157"/>
      <c r="C29" s="157"/>
    </row>
    <row r="30" spans="1:3" ht="15" customHeight="1">
      <c r="A30" s="136" t="s">
        <v>672</v>
      </c>
      <c r="B30" s="161">
        <v>135</v>
      </c>
      <c r="C30" s="162" t="s">
        <v>2</v>
      </c>
    </row>
    <row r="31" spans="1:3" ht="15" customHeight="1">
      <c r="A31" s="136" t="s">
        <v>673</v>
      </c>
      <c r="B31" s="161">
        <v>290</v>
      </c>
      <c r="C31" s="162" t="s">
        <v>2</v>
      </c>
    </row>
    <row r="32" spans="1:3" ht="15" customHeight="1">
      <c r="A32" s="136" t="s">
        <v>674</v>
      </c>
      <c r="B32" s="161">
        <v>290</v>
      </c>
      <c r="C32" s="162" t="s">
        <v>2</v>
      </c>
    </row>
    <row r="33" spans="1:3" ht="15" customHeight="1">
      <c r="A33" s="136" t="s">
        <v>675</v>
      </c>
      <c r="B33" s="161">
        <v>290</v>
      </c>
      <c r="C33" s="162" t="s">
        <v>2</v>
      </c>
    </row>
    <row r="34" spans="1:3" ht="15" customHeight="1">
      <c r="A34" s="136" t="s">
        <v>676</v>
      </c>
      <c r="B34" s="161">
        <v>290</v>
      </c>
      <c r="C34" s="162" t="s">
        <v>2</v>
      </c>
    </row>
    <row r="35" spans="1:3" ht="15" customHeight="1">
      <c r="A35" s="136" t="s">
        <v>677</v>
      </c>
      <c r="B35" s="161">
        <v>290</v>
      </c>
      <c r="C35" s="162" t="s">
        <v>2</v>
      </c>
    </row>
    <row r="36" spans="1:3" ht="15" customHeight="1">
      <c r="A36" s="135" t="s">
        <v>678</v>
      </c>
      <c r="B36" s="157"/>
      <c r="C36" s="157"/>
    </row>
    <row r="37" spans="1:3" ht="15" customHeight="1">
      <c r="A37" s="136" t="s">
        <v>679</v>
      </c>
      <c r="B37" s="162"/>
      <c r="C37" s="162"/>
    </row>
    <row r="38" spans="1:3" ht="15" customHeight="1">
      <c r="A38" s="136" t="s">
        <v>680</v>
      </c>
      <c r="B38" s="161">
        <v>750</v>
      </c>
      <c r="C38" s="162" t="s">
        <v>2</v>
      </c>
    </row>
    <row r="39" spans="1:3" ht="15" customHeight="1">
      <c r="A39" s="136" t="s">
        <v>681</v>
      </c>
      <c r="B39" s="161">
        <v>420</v>
      </c>
      <c r="C39" s="162" t="s">
        <v>2</v>
      </c>
    </row>
    <row r="40" spans="1:3" ht="15" customHeight="1">
      <c r="A40" s="136" t="s">
        <v>682</v>
      </c>
      <c r="B40" s="161">
        <v>670</v>
      </c>
      <c r="C40" s="162" t="s">
        <v>2</v>
      </c>
    </row>
    <row r="41" spans="1:3" ht="15" customHeight="1">
      <c r="A41" s="136" t="s">
        <v>683</v>
      </c>
      <c r="B41" s="161">
        <v>370</v>
      </c>
      <c r="C41" s="162" t="s">
        <v>2</v>
      </c>
    </row>
    <row r="42" spans="1:3" ht="15" customHeight="1">
      <c r="A42" s="136" t="s">
        <v>684</v>
      </c>
      <c r="B42" s="161">
        <v>510</v>
      </c>
      <c r="C42" s="162" t="s">
        <v>2</v>
      </c>
    </row>
    <row r="43" spans="1:3" ht="15" customHeight="1">
      <c r="A43" s="136" t="s">
        <v>685</v>
      </c>
      <c r="B43" s="163">
        <v>1870</v>
      </c>
      <c r="C43" s="162" t="s">
        <v>2</v>
      </c>
    </row>
    <row r="44" spans="1:3" ht="15" customHeight="1">
      <c r="A44" s="136" t="s">
        <v>686</v>
      </c>
      <c r="B44" s="161">
        <v>660</v>
      </c>
      <c r="C44" s="162" t="s">
        <v>2</v>
      </c>
    </row>
    <row r="45" spans="1:3" ht="15" customHeight="1">
      <c r="A45" s="136" t="s">
        <v>687</v>
      </c>
      <c r="B45" s="162"/>
      <c r="C45" s="162"/>
    </row>
    <row r="46" spans="1:3" ht="15" customHeight="1">
      <c r="A46" s="136" t="s">
        <v>680</v>
      </c>
      <c r="B46" s="161">
        <v>370</v>
      </c>
      <c r="C46" s="162" t="s">
        <v>2</v>
      </c>
    </row>
    <row r="47" spans="1:3" ht="15" customHeight="1">
      <c r="A47" s="136" t="s">
        <v>688</v>
      </c>
      <c r="B47" s="161">
        <v>570</v>
      </c>
      <c r="C47" s="162" t="s">
        <v>2</v>
      </c>
    </row>
    <row r="48" spans="1:3" ht="15" customHeight="1">
      <c r="A48" s="136" t="s">
        <v>689</v>
      </c>
      <c r="B48" s="161">
        <v>310</v>
      </c>
      <c r="C48" s="162" t="s">
        <v>2</v>
      </c>
    </row>
    <row r="49" spans="1:3" ht="15" customHeight="1">
      <c r="A49" s="136" t="s">
        <v>690</v>
      </c>
      <c r="B49" s="161">
        <v>290</v>
      </c>
      <c r="C49" s="162" t="s">
        <v>2</v>
      </c>
    </row>
    <row r="50" spans="1:3" ht="15" customHeight="1">
      <c r="A50" s="136" t="s">
        <v>691</v>
      </c>
      <c r="B50" s="161">
        <v>770</v>
      </c>
      <c r="C50" s="162" t="s">
        <v>2</v>
      </c>
    </row>
    <row r="51" spans="1:3" ht="15" customHeight="1">
      <c r="A51" s="136" t="s">
        <v>692</v>
      </c>
      <c r="B51" s="161">
        <v>420</v>
      </c>
      <c r="C51" s="162" t="s">
        <v>2</v>
      </c>
    </row>
    <row r="52" spans="1:3" ht="15" customHeight="1">
      <c r="A52" s="136" t="s">
        <v>693</v>
      </c>
      <c r="B52" s="161">
        <v>300</v>
      </c>
      <c r="C52" s="162" t="s">
        <v>2</v>
      </c>
    </row>
    <row r="53" spans="1:3" ht="15" customHeight="1">
      <c r="A53" s="136" t="s">
        <v>694</v>
      </c>
      <c r="B53" s="161">
        <v>820</v>
      </c>
      <c r="C53" s="162" t="s">
        <v>2</v>
      </c>
    </row>
    <row r="54" spans="1:3" ht="15" customHeight="1">
      <c r="A54" s="136" t="s">
        <v>695</v>
      </c>
      <c r="B54" s="161">
        <v>310</v>
      </c>
      <c r="C54" s="162" t="s">
        <v>2</v>
      </c>
    </row>
    <row r="55" spans="1:3" ht="15" customHeight="1">
      <c r="A55" s="136" t="s">
        <v>696</v>
      </c>
      <c r="B55" s="161">
        <v>790</v>
      </c>
      <c r="C55" s="162" t="s">
        <v>2</v>
      </c>
    </row>
    <row r="56" spans="1:3" ht="15" customHeight="1">
      <c r="A56" s="136" t="s">
        <v>697</v>
      </c>
      <c r="B56" s="161">
        <v>310</v>
      </c>
      <c r="C56" s="162" t="s">
        <v>2</v>
      </c>
    </row>
    <row r="57" spans="1:3" ht="15" customHeight="1">
      <c r="A57" s="136" t="s">
        <v>698</v>
      </c>
      <c r="B57" s="161">
        <v>790</v>
      </c>
      <c r="C57" s="162" t="s">
        <v>2</v>
      </c>
    </row>
    <row r="58" spans="1:3" ht="15" customHeight="1">
      <c r="A58" s="136" t="s">
        <v>699</v>
      </c>
      <c r="B58" s="161">
        <v>310</v>
      </c>
      <c r="C58" s="162" t="s">
        <v>2</v>
      </c>
    </row>
    <row r="59" spans="1:3" ht="15" customHeight="1">
      <c r="A59" s="136" t="s">
        <v>700</v>
      </c>
      <c r="B59" s="161">
        <v>790</v>
      </c>
      <c r="C59" s="162" t="s">
        <v>2</v>
      </c>
    </row>
    <row r="60" spans="1:3" ht="15" customHeight="1">
      <c r="A60" s="136" t="s">
        <v>701</v>
      </c>
      <c r="B60" s="161">
        <v>790</v>
      </c>
      <c r="C60" s="162" t="s">
        <v>2</v>
      </c>
    </row>
    <row r="61" spans="1:3" ht="15" customHeight="1">
      <c r="A61" s="136" t="s">
        <v>702</v>
      </c>
      <c r="B61" s="161">
        <v>790</v>
      </c>
      <c r="C61" s="162" t="s">
        <v>2</v>
      </c>
    </row>
    <row r="62" spans="1:3" ht="15" customHeight="1">
      <c r="A62" s="136" t="s">
        <v>703</v>
      </c>
      <c r="B62" s="161">
        <v>790</v>
      </c>
      <c r="C62" s="162" t="s">
        <v>2</v>
      </c>
    </row>
    <row r="63" spans="1:3" ht="15" customHeight="1">
      <c r="A63" s="136" t="s">
        <v>704</v>
      </c>
      <c r="B63" s="161">
        <v>790</v>
      </c>
      <c r="C63" s="162" t="s">
        <v>2</v>
      </c>
    </row>
    <row r="64" spans="1:3" ht="15" customHeight="1">
      <c r="A64" s="136" t="s">
        <v>705</v>
      </c>
      <c r="B64" s="161">
        <v>790</v>
      </c>
      <c r="C64" s="162" t="s">
        <v>2</v>
      </c>
    </row>
    <row r="65" spans="1:3" ht="15" customHeight="1">
      <c r="A65" s="136" t="s">
        <v>706</v>
      </c>
      <c r="B65" s="161">
        <v>790</v>
      </c>
      <c r="C65" s="162" t="s">
        <v>2</v>
      </c>
    </row>
    <row r="66" spans="1:3" ht="15" customHeight="1">
      <c r="A66" s="136" t="s">
        <v>707</v>
      </c>
      <c r="B66" s="161">
        <v>790</v>
      </c>
      <c r="C66" s="162" t="s">
        <v>2</v>
      </c>
    </row>
    <row r="67" spans="1:3" ht="15" customHeight="1">
      <c r="A67" s="136" t="s">
        <v>708</v>
      </c>
      <c r="B67" s="161">
        <v>790</v>
      </c>
      <c r="C67" s="162" t="s">
        <v>2</v>
      </c>
    </row>
    <row r="68" spans="1:3" ht="15" customHeight="1">
      <c r="A68" s="136" t="s">
        <v>709</v>
      </c>
      <c r="B68" s="161">
        <v>790</v>
      </c>
      <c r="C68" s="162" t="s">
        <v>2</v>
      </c>
    </row>
    <row r="69" spans="1:3" ht="15" customHeight="1">
      <c r="A69" s="136" t="s">
        <v>710</v>
      </c>
      <c r="B69" s="161">
        <v>310</v>
      </c>
      <c r="C69" s="162" t="s">
        <v>2</v>
      </c>
    </row>
    <row r="70" spans="1:3" ht="15" customHeight="1">
      <c r="A70" s="136" t="s">
        <v>711</v>
      </c>
      <c r="B70" s="161">
        <v>310</v>
      </c>
      <c r="C70" s="162" t="s">
        <v>2</v>
      </c>
    </row>
    <row r="71" spans="1:3" ht="15" customHeight="1">
      <c r="A71" s="136" t="s">
        <v>712</v>
      </c>
      <c r="B71" s="161">
        <v>790</v>
      </c>
      <c r="C71" s="162" t="s">
        <v>2</v>
      </c>
    </row>
    <row r="72" spans="1:3" ht="15" customHeight="1">
      <c r="A72" s="136" t="s">
        <v>713</v>
      </c>
      <c r="B72" s="162"/>
      <c r="C72" s="162"/>
    </row>
    <row r="73" spans="1:3" ht="15" customHeight="1">
      <c r="A73" s="135" t="s">
        <v>714</v>
      </c>
      <c r="B73" s="157"/>
      <c r="C73" s="157"/>
    </row>
    <row r="74" spans="1:3" ht="15" customHeight="1">
      <c r="A74" s="136" t="s">
        <v>715</v>
      </c>
      <c r="B74" s="161">
        <v>350</v>
      </c>
      <c r="C74" s="162" t="s">
        <v>2</v>
      </c>
    </row>
    <row r="75" spans="1:3" ht="15" customHeight="1">
      <c r="A75" s="136" t="s">
        <v>716</v>
      </c>
      <c r="B75" s="161">
        <v>950</v>
      </c>
      <c r="C75" s="162" t="s">
        <v>2</v>
      </c>
    </row>
    <row r="76" spans="1:3" ht="15" customHeight="1">
      <c r="A76" s="136" t="s">
        <v>717</v>
      </c>
      <c r="B76" s="161">
        <v>350</v>
      </c>
      <c r="C76" s="162" t="s">
        <v>2</v>
      </c>
    </row>
    <row r="77" spans="1:3" ht="15" customHeight="1">
      <c r="A77" s="136" t="s">
        <v>718</v>
      </c>
      <c r="B77" s="161">
        <v>350</v>
      </c>
      <c r="C77" s="162" t="s">
        <v>2</v>
      </c>
    </row>
    <row r="78" spans="1:3" ht="15" customHeight="1">
      <c r="A78" s="136" t="s">
        <v>719</v>
      </c>
      <c r="B78" s="161">
        <v>350</v>
      </c>
      <c r="C78" s="162" t="s">
        <v>2</v>
      </c>
    </row>
    <row r="79" spans="1:3" ht="15" customHeight="1">
      <c r="A79" s="136" t="s">
        <v>720</v>
      </c>
      <c r="B79" s="161">
        <v>350</v>
      </c>
      <c r="C79" s="162" t="s">
        <v>2</v>
      </c>
    </row>
    <row r="80" spans="1:3" ht="15" customHeight="1">
      <c r="A80" s="136" t="s">
        <v>721</v>
      </c>
      <c r="B80" s="161">
        <v>350</v>
      </c>
      <c r="C80" s="162" t="s">
        <v>2</v>
      </c>
    </row>
    <row r="81" spans="1:3" ht="15" customHeight="1">
      <c r="A81" s="136" t="s">
        <v>722</v>
      </c>
      <c r="B81" s="161">
        <v>350</v>
      </c>
      <c r="C81" s="162" t="s">
        <v>2</v>
      </c>
    </row>
    <row r="82" spans="1:3" ht="15" customHeight="1">
      <c r="A82" s="136" t="s">
        <v>723</v>
      </c>
      <c r="B82" s="161">
        <v>350</v>
      </c>
      <c r="C82" s="162" t="s">
        <v>2</v>
      </c>
    </row>
    <row r="83" spans="1:3" ht="15" customHeight="1">
      <c r="A83" s="136" t="s">
        <v>724</v>
      </c>
      <c r="B83" s="161">
        <v>350</v>
      </c>
      <c r="C83" s="162" t="s">
        <v>2</v>
      </c>
    </row>
    <row r="84" spans="1:3" ht="15" customHeight="1">
      <c r="A84" s="136" t="s">
        <v>725</v>
      </c>
      <c r="B84" s="161">
        <v>950</v>
      </c>
      <c r="C84" s="162" t="s">
        <v>2</v>
      </c>
    </row>
    <row r="85" spans="1:3" ht="15" customHeight="1">
      <c r="A85" s="136" t="s">
        <v>726</v>
      </c>
      <c r="B85" s="161">
        <v>350</v>
      </c>
      <c r="C85" s="162" t="s">
        <v>2</v>
      </c>
    </row>
    <row r="86" spans="1:3" ht="15" customHeight="1">
      <c r="A86" s="135" t="s">
        <v>727</v>
      </c>
      <c r="B86" s="157"/>
      <c r="C86" s="157"/>
    </row>
    <row r="87" spans="1:3" ht="15" customHeight="1">
      <c r="A87" s="136" t="s">
        <v>728</v>
      </c>
      <c r="B87" s="161">
        <v>50</v>
      </c>
      <c r="C87" s="162" t="s">
        <v>2</v>
      </c>
    </row>
    <row r="88" spans="1:3" ht="15" customHeight="1">
      <c r="A88" s="136" t="s">
        <v>729</v>
      </c>
      <c r="B88" s="161">
        <v>50</v>
      </c>
      <c r="C88" s="16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8.75390625" style="0" customWidth="1"/>
    <col min="2" max="2" width="7.75390625" style="270" customWidth="1"/>
    <col min="3" max="3" width="0.875" style="0" customWidth="1"/>
    <col min="4" max="4" width="27.625" style="58" customWidth="1"/>
    <col min="5" max="5" width="10.625" style="279" customWidth="1"/>
    <col min="6" max="6" width="9.25390625" style="0" customWidth="1"/>
    <col min="9" max="9" width="8.375" style="0" customWidth="1"/>
  </cols>
  <sheetData>
    <row r="1" spans="1:5" ht="43.5" customHeight="1" thickBot="1">
      <c r="A1" s="224">
        <v>42425</v>
      </c>
      <c r="B1" s="275"/>
      <c r="D1" s="225" t="s">
        <v>79</v>
      </c>
      <c r="E1" s="275"/>
    </row>
    <row r="2" spans="1:5" ht="26.25" customHeight="1">
      <c r="A2" s="343" t="s">
        <v>738</v>
      </c>
      <c r="B2" s="344"/>
      <c r="C2" s="226"/>
      <c r="D2" s="227" t="s">
        <v>739</v>
      </c>
      <c r="E2" s="282"/>
    </row>
    <row r="3" spans="1:5" ht="18" customHeight="1">
      <c r="A3" s="274" t="s">
        <v>805</v>
      </c>
      <c r="B3" s="280">
        <v>175</v>
      </c>
      <c r="C3" s="257"/>
      <c r="D3" s="274" t="s">
        <v>812</v>
      </c>
      <c r="E3" s="280">
        <v>30</v>
      </c>
    </row>
    <row r="4" spans="1:5" s="23" customFormat="1" ht="15" customHeight="1">
      <c r="A4" s="274" t="s">
        <v>806</v>
      </c>
      <c r="B4" s="280">
        <v>53.3</v>
      </c>
      <c r="C4" s="257"/>
      <c r="D4" s="274" t="s">
        <v>742</v>
      </c>
      <c r="E4" s="280">
        <v>35</v>
      </c>
    </row>
    <row r="5" spans="1:5" s="23" customFormat="1" ht="15" customHeight="1">
      <c r="A5" s="274" t="s">
        <v>740</v>
      </c>
      <c r="B5" s="280">
        <v>40</v>
      </c>
      <c r="C5" s="257"/>
      <c r="D5" s="274" t="s">
        <v>813</v>
      </c>
      <c r="E5" s="280">
        <v>35</v>
      </c>
    </row>
    <row r="6" spans="1:5" s="23" customFormat="1" ht="15" customHeight="1">
      <c r="A6" s="274" t="s">
        <v>741</v>
      </c>
      <c r="B6" s="280">
        <v>80</v>
      </c>
      <c r="C6" s="257"/>
      <c r="D6" s="281" t="s">
        <v>975</v>
      </c>
      <c r="E6" s="283">
        <v>40</v>
      </c>
    </row>
    <row r="7" spans="1:5" s="23" customFormat="1" ht="15" customHeight="1">
      <c r="A7" s="274" t="s">
        <v>743</v>
      </c>
      <c r="B7" s="280">
        <v>90</v>
      </c>
      <c r="C7" s="257"/>
      <c r="D7" s="274"/>
      <c r="E7" s="280"/>
    </row>
    <row r="8" spans="1:5" s="23" customFormat="1" ht="15" customHeight="1">
      <c r="A8" s="274" t="s">
        <v>744</v>
      </c>
      <c r="B8" s="280">
        <v>72</v>
      </c>
      <c r="C8" s="257"/>
      <c r="D8" s="274" t="s">
        <v>976</v>
      </c>
      <c r="E8" s="280">
        <v>30.8</v>
      </c>
    </row>
    <row r="9" spans="1:5" s="23" customFormat="1" ht="15" customHeight="1">
      <c r="A9" s="274" t="s">
        <v>745</v>
      </c>
      <c r="B9" s="280">
        <v>90</v>
      </c>
      <c r="C9" s="257"/>
      <c r="D9" s="274" t="s">
        <v>748</v>
      </c>
      <c r="E9" s="280">
        <v>40</v>
      </c>
    </row>
    <row r="10" spans="1:5" s="23" customFormat="1" ht="15" customHeight="1">
      <c r="A10" s="274" t="s">
        <v>746</v>
      </c>
      <c r="B10" s="280">
        <v>100</v>
      </c>
      <c r="C10" s="257"/>
      <c r="D10" s="274" t="s">
        <v>750</v>
      </c>
      <c r="E10" s="280">
        <v>23.4</v>
      </c>
    </row>
    <row r="11" spans="1:5" s="23" customFormat="1" ht="15" customHeight="1">
      <c r="A11" s="274" t="s">
        <v>747</v>
      </c>
      <c r="B11" s="280">
        <v>88</v>
      </c>
      <c r="C11" s="257"/>
      <c r="D11" s="274" t="s">
        <v>752</v>
      </c>
      <c r="E11" s="280">
        <v>25</v>
      </c>
    </row>
    <row r="12" spans="1:5" s="23" customFormat="1" ht="15" customHeight="1">
      <c r="A12" s="274" t="s">
        <v>807</v>
      </c>
      <c r="B12" s="280"/>
      <c r="C12" s="257"/>
      <c r="D12" s="274" t="s">
        <v>754</v>
      </c>
      <c r="E12" s="280">
        <v>35.43</v>
      </c>
    </row>
    <row r="13" spans="1:5" s="23" customFormat="1" ht="15" customHeight="1">
      <c r="A13" s="274" t="s">
        <v>749</v>
      </c>
      <c r="B13" s="280">
        <v>135</v>
      </c>
      <c r="C13" s="257"/>
      <c r="D13" s="274" t="s">
        <v>756</v>
      </c>
      <c r="E13" s="280">
        <v>26</v>
      </c>
    </row>
    <row r="14" spans="1:5" s="23" customFormat="1" ht="15" customHeight="1">
      <c r="A14" s="274" t="s">
        <v>808</v>
      </c>
      <c r="B14" s="280">
        <v>180</v>
      </c>
      <c r="C14" s="257"/>
      <c r="D14" s="274" t="s">
        <v>758</v>
      </c>
      <c r="E14" s="280">
        <v>26.1</v>
      </c>
    </row>
    <row r="15" spans="1:5" s="23" customFormat="1" ht="15" customHeight="1">
      <c r="A15" s="274" t="s">
        <v>751</v>
      </c>
      <c r="B15" s="280">
        <v>66</v>
      </c>
      <c r="C15" s="257"/>
      <c r="D15" s="274" t="s">
        <v>977</v>
      </c>
      <c r="E15" s="280">
        <v>26</v>
      </c>
    </row>
    <row r="16" spans="1:5" s="23" customFormat="1" ht="15" customHeight="1">
      <c r="A16" s="274" t="s">
        <v>753</v>
      </c>
      <c r="B16" s="280">
        <v>56</v>
      </c>
      <c r="C16" s="258"/>
      <c r="D16" s="274" t="s">
        <v>760</v>
      </c>
      <c r="E16" s="280">
        <v>39</v>
      </c>
    </row>
    <row r="17" spans="1:5" s="23" customFormat="1" ht="15" customHeight="1">
      <c r="A17" s="274" t="s">
        <v>755</v>
      </c>
      <c r="B17" s="280">
        <v>32</v>
      </c>
      <c r="C17" s="257"/>
      <c r="D17" s="274" t="s">
        <v>763</v>
      </c>
      <c r="E17" s="280">
        <v>31.2</v>
      </c>
    </row>
    <row r="18" spans="1:5" s="23" customFormat="1" ht="15" customHeight="1">
      <c r="A18" s="274" t="s">
        <v>809</v>
      </c>
      <c r="B18" s="280">
        <v>140</v>
      </c>
      <c r="C18" s="257"/>
      <c r="D18" s="274" t="s">
        <v>978</v>
      </c>
      <c r="E18" s="280">
        <v>39</v>
      </c>
    </row>
    <row r="19" spans="1:5" s="23" customFormat="1" ht="15" customHeight="1">
      <c r="A19" s="274" t="s">
        <v>810</v>
      </c>
      <c r="B19" s="280">
        <v>210</v>
      </c>
      <c r="C19" s="257"/>
      <c r="D19" s="274" t="s">
        <v>765</v>
      </c>
      <c r="E19" s="280">
        <v>47</v>
      </c>
    </row>
    <row r="20" spans="1:5" s="23" customFormat="1" ht="15" customHeight="1">
      <c r="A20" s="274" t="s">
        <v>962</v>
      </c>
      <c r="B20" s="280">
        <v>85</v>
      </c>
      <c r="C20" s="257"/>
      <c r="D20" s="274" t="s">
        <v>979</v>
      </c>
      <c r="E20" s="280">
        <v>26</v>
      </c>
    </row>
    <row r="21" spans="1:5" s="23" customFormat="1" ht="15" customHeight="1">
      <c r="A21" s="274" t="s">
        <v>757</v>
      </c>
      <c r="B21" s="280">
        <v>130</v>
      </c>
      <c r="C21" s="257"/>
      <c r="D21" s="274" t="s">
        <v>767</v>
      </c>
      <c r="E21" s="280">
        <v>40</v>
      </c>
    </row>
    <row r="22" spans="1:5" s="23" customFormat="1" ht="15" customHeight="1">
      <c r="A22" s="274" t="s">
        <v>811</v>
      </c>
      <c r="B22" s="280">
        <v>130</v>
      </c>
      <c r="C22" s="257"/>
      <c r="D22" s="274" t="s">
        <v>769</v>
      </c>
      <c r="E22" s="280">
        <v>52.2</v>
      </c>
    </row>
    <row r="23" spans="1:5" s="23" customFormat="1" ht="15" customHeight="1">
      <c r="A23" s="274" t="s">
        <v>963</v>
      </c>
      <c r="B23" s="280">
        <v>405</v>
      </c>
      <c r="C23" s="257"/>
      <c r="D23" s="274" t="s">
        <v>980</v>
      </c>
      <c r="E23" s="280">
        <v>43.5</v>
      </c>
    </row>
    <row r="24" spans="1:5" s="23" customFormat="1" ht="15" customHeight="1">
      <c r="A24" s="274" t="s">
        <v>759</v>
      </c>
      <c r="B24" s="280">
        <v>170</v>
      </c>
      <c r="C24" s="257"/>
      <c r="D24" s="274" t="s">
        <v>981</v>
      </c>
      <c r="E24" s="280">
        <v>65.3</v>
      </c>
    </row>
    <row r="25" spans="1:5" s="23" customFormat="1" ht="15" customHeight="1">
      <c r="A25" s="274" t="s">
        <v>761</v>
      </c>
      <c r="B25" s="280">
        <v>453.6</v>
      </c>
      <c r="C25" s="257"/>
      <c r="D25" s="274" t="s">
        <v>773</v>
      </c>
      <c r="E25" s="280">
        <v>78.3</v>
      </c>
    </row>
    <row r="26" spans="1:5" s="23" customFormat="1" ht="15" customHeight="1">
      <c r="A26" s="274" t="s">
        <v>762</v>
      </c>
      <c r="B26" s="280">
        <v>257</v>
      </c>
      <c r="C26" s="257"/>
      <c r="D26" s="274" t="s">
        <v>774</v>
      </c>
      <c r="E26" s="280">
        <v>90</v>
      </c>
    </row>
    <row r="27" spans="1:5" s="23" customFormat="1" ht="15" customHeight="1">
      <c r="A27" s="274" t="s">
        <v>764</v>
      </c>
      <c r="B27" s="280">
        <v>616</v>
      </c>
      <c r="C27" s="257"/>
      <c r="D27" s="274" t="s">
        <v>775</v>
      </c>
      <c r="E27" s="280">
        <v>47</v>
      </c>
    </row>
    <row r="28" spans="1:5" s="23" customFormat="1" ht="15" customHeight="1">
      <c r="A28" s="274" t="s">
        <v>766</v>
      </c>
      <c r="B28" s="280">
        <v>265</v>
      </c>
      <c r="C28" s="257"/>
      <c r="D28" s="274" t="s">
        <v>982</v>
      </c>
      <c r="E28" s="280">
        <v>72.5</v>
      </c>
    </row>
    <row r="29" spans="1:5" s="23" customFormat="1" ht="15" customHeight="1">
      <c r="A29" s="274" t="s">
        <v>768</v>
      </c>
      <c r="B29" s="280">
        <v>528.5</v>
      </c>
      <c r="C29" s="257"/>
      <c r="D29" s="274" t="s">
        <v>776</v>
      </c>
      <c r="E29" s="280">
        <v>78.8</v>
      </c>
    </row>
    <row r="30" spans="1:5" s="23" customFormat="1" ht="20.25" customHeight="1">
      <c r="A30" s="274" t="s">
        <v>770</v>
      </c>
      <c r="B30" s="280">
        <v>214.5</v>
      </c>
      <c r="C30" s="257"/>
      <c r="D30" s="274" t="s">
        <v>983</v>
      </c>
      <c r="E30" s="280">
        <v>47</v>
      </c>
    </row>
    <row r="31" spans="1:5" s="23" customFormat="1" ht="15" customHeight="1">
      <c r="A31" s="274" t="s">
        <v>771</v>
      </c>
      <c r="B31" s="280">
        <v>254</v>
      </c>
      <c r="C31" s="259"/>
      <c r="D31" s="274" t="s">
        <v>777</v>
      </c>
      <c r="E31" s="280">
        <v>98.4</v>
      </c>
    </row>
    <row r="32" spans="1:5" s="23" customFormat="1" ht="15" customHeight="1">
      <c r="A32" s="274" t="s">
        <v>772</v>
      </c>
      <c r="B32" s="280">
        <v>322</v>
      </c>
      <c r="C32" s="257"/>
      <c r="D32" s="274" t="s">
        <v>778</v>
      </c>
      <c r="E32" s="280">
        <v>104.4</v>
      </c>
    </row>
    <row r="33" spans="1:5" s="23" customFormat="1" ht="15" customHeight="1">
      <c r="A33" s="345" t="s">
        <v>974</v>
      </c>
      <c r="B33" s="346"/>
      <c r="C33" s="257"/>
      <c r="D33" s="274"/>
      <c r="E33" s="280"/>
    </row>
    <row r="34" spans="1:5" s="23" customFormat="1" ht="15" customHeight="1">
      <c r="A34" s="274" t="s">
        <v>964</v>
      </c>
      <c r="B34" s="280">
        <v>1300</v>
      </c>
      <c r="C34" s="258"/>
      <c r="D34" s="274" t="s">
        <v>779</v>
      </c>
      <c r="E34" s="280">
        <v>76</v>
      </c>
    </row>
    <row r="35" spans="1:5" s="23" customFormat="1" ht="15" customHeight="1">
      <c r="A35" s="274" t="s">
        <v>965</v>
      </c>
      <c r="B35" s="280">
        <v>1000</v>
      </c>
      <c r="C35" s="257"/>
      <c r="D35" s="274" t="s">
        <v>780</v>
      </c>
      <c r="E35" s="280">
        <v>80</v>
      </c>
    </row>
    <row r="36" spans="1:5" s="23" customFormat="1" ht="15" customHeight="1">
      <c r="A36" s="274" t="s">
        <v>966</v>
      </c>
      <c r="B36" s="280">
        <v>2000</v>
      </c>
      <c r="C36" s="258"/>
      <c r="D36" s="274" t="s">
        <v>781</v>
      </c>
      <c r="E36" s="280">
        <v>202.5</v>
      </c>
    </row>
    <row r="37" spans="1:5" s="23" customFormat="1" ht="15" customHeight="1">
      <c r="A37" s="274" t="s">
        <v>967</v>
      </c>
      <c r="B37" s="280">
        <v>500</v>
      </c>
      <c r="C37" s="257"/>
      <c r="D37" s="274" t="s">
        <v>782</v>
      </c>
      <c r="E37" s="280">
        <v>123</v>
      </c>
    </row>
    <row r="38" spans="1:5" s="23" customFormat="1" ht="15" customHeight="1">
      <c r="A38" s="274" t="s">
        <v>968</v>
      </c>
      <c r="B38" s="280">
        <v>670</v>
      </c>
      <c r="C38" s="259"/>
      <c r="D38" s="274" t="s">
        <v>984</v>
      </c>
      <c r="E38" s="280">
        <v>130.5</v>
      </c>
    </row>
    <row r="39" spans="1:5" s="23" customFormat="1" ht="15" customHeight="1">
      <c r="A39" s="274" t="s">
        <v>969</v>
      </c>
      <c r="B39" s="280">
        <v>710</v>
      </c>
      <c r="C39" s="257"/>
      <c r="D39" s="274" t="s">
        <v>783</v>
      </c>
      <c r="E39" s="280">
        <v>172</v>
      </c>
    </row>
    <row r="40" spans="1:5" s="23" customFormat="1" ht="15" customHeight="1">
      <c r="A40" s="274" t="s">
        <v>970</v>
      </c>
      <c r="B40" s="280">
        <v>1420</v>
      </c>
      <c r="C40" s="260"/>
      <c r="D40" s="274" t="s">
        <v>784</v>
      </c>
      <c r="E40" s="280">
        <v>232</v>
      </c>
    </row>
    <row r="41" spans="1:5" s="23" customFormat="1" ht="15" customHeight="1">
      <c r="A41" s="274" t="s">
        <v>971</v>
      </c>
      <c r="B41" s="280">
        <v>1120</v>
      </c>
      <c r="C41" s="261"/>
      <c r="D41" s="274" t="s">
        <v>785</v>
      </c>
      <c r="E41" s="280">
        <v>370</v>
      </c>
    </row>
    <row r="42" spans="1:5" s="3" customFormat="1" ht="15" customHeight="1">
      <c r="A42" s="274" t="s">
        <v>972</v>
      </c>
      <c r="B42" s="280">
        <v>1500</v>
      </c>
      <c r="C42" s="263"/>
      <c r="D42" s="262"/>
      <c r="E42" s="276"/>
    </row>
    <row r="43" spans="1:5" s="3" customFormat="1" ht="15" customHeight="1">
      <c r="A43" s="274" t="s">
        <v>973</v>
      </c>
      <c r="B43" s="280">
        <v>1750</v>
      </c>
      <c r="C43" s="264"/>
      <c r="D43" s="262"/>
      <c r="E43" s="276"/>
    </row>
    <row r="44" spans="1:5" s="3" customFormat="1" ht="15" customHeight="1">
      <c r="A44" s="262"/>
      <c r="B44" s="276"/>
      <c r="C44" s="264"/>
      <c r="D44" s="262"/>
      <c r="E44" s="276"/>
    </row>
    <row r="45" spans="1:5" s="3" customFormat="1" ht="15" customHeight="1">
      <c r="A45" s="262"/>
      <c r="B45" s="276"/>
      <c r="C45" s="265"/>
      <c r="D45" s="262"/>
      <c r="E45" s="276"/>
    </row>
    <row r="46" spans="1:5" s="3" customFormat="1" ht="15" customHeight="1">
      <c r="A46" s="262"/>
      <c r="B46" s="276"/>
      <c r="C46" s="264"/>
      <c r="D46" s="262"/>
      <c r="E46" s="276"/>
    </row>
    <row r="47" spans="1:5" s="3" customFormat="1" ht="15" customHeight="1">
      <c r="A47" s="262"/>
      <c r="B47" s="276"/>
      <c r="C47" s="264"/>
      <c r="D47" s="262"/>
      <c r="E47" s="276"/>
    </row>
    <row r="48" spans="1:5" s="3" customFormat="1" ht="15" customHeight="1">
      <c r="A48" s="262"/>
      <c r="B48" s="276"/>
      <c r="C48" s="264"/>
      <c r="D48" s="262"/>
      <c r="E48" s="276"/>
    </row>
    <row r="49" spans="1:5" s="3" customFormat="1" ht="15" customHeight="1">
      <c r="A49" s="262"/>
      <c r="B49" s="276"/>
      <c r="C49" s="264"/>
      <c r="D49" s="262"/>
      <c r="E49" s="276"/>
    </row>
    <row r="50" spans="1:5" s="3" customFormat="1" ht="15" customHeight="1">
      <c r="A50" s="262"/>
      <c r="B50" s="276"/>
      <c r="C50" s="264"/>
      <c r="D50" s="262"/>
      <c r="E50" s="276"/>
    </row>
    <row r="51" spans="1:5" s="23" customFormat="1" ht="15" customHeight="1">
      <c r="A51"/>
      <c r="B51" s="275"/>
      <c r="C51"/>
      <c r="D51"/>
      <c r="E51" s="275"/>
    </row>
    <row r="52" spans="1:5" s="23" customFormat="1" ht="15" customHeight="1">
      <c r="A52" s="222"/>
      <c r="B52" s="277"/>
      <c r="C52" s="223"/>
      <c r="D52" s="58"/>
      <c r="E52" s="279"/>
    </row>
    <row r="53" spans="1:5" s="23" customFormat="1" ht="15" customHeight="1">
      <c r="A53" s="222"/>
      <c r="B53" s="277"/>
      <c r="C53" s="223"/>
      <c r="D53" s="58"/>
      <c r="E53" s="279"/>
    </row>
    <row r="54" spans="1:5" s="23" customFormat="1" ht="15" customHeight="1">
      <c r="A54" s="222"/>
      <c r="B54" s="277"/>
      <c r="C54" s="223"/>
      <c r="D54" s="58"/>
      <c r="E54" s="279"/>
    </row>
    <row r="55" spans="1:5" s="23" customFormat="1" ht="15" customHeight="1">
      <c r="A55" s="222"/>
      <c r="B55" s="277"/>
      <c r="C55" s="223"/>
      <c r="D55" s="58"/>
      <c r="E55" s="279"/>
    </row>
    <row r="56" spans="1:5" s="23" customFormat="1" ht="15" customHeight="1">
      <c r="A56" s="222"/>
      <c r="B56" s="277"/>
      <c r="C56" s="223"/>
      <c r="D56" s="58"/>
      <c r="E56" s="279"/>
    </row>
    <row r="57" spans="1:5" s="23" customFormat="1" ht="15" customHeight="1">
      <c r="A57" s="222"/>
      <c r="B57" s="277"/>
      <c r="C57" s="223"/>
      <c r="D57" s="58"/>
      <c r="E57" s="279"/>
    </row>
    <row r="58" spans="1:5" s="23" customFormat="1" ht="15" customHeight="1">
      <c r="A58" s="222"/>
      <c r="B58" s="277"/>
      <c r="C58" s="223"/>
      <c r="D58" s="58"/>
      <c r="E58" s="279"/>
    </row>
    <row r="59" spans="1:5" s="23" customFormat="1" ht="15" customHeight="1">
      <c r="A59" s="222"/>
      <c r="B59" s="277"/>
      <c r="C59" s="223"/>
      <c r="D59" s="58"/>
      <c r="E59" s="279"/>
    </row>
    <row r="60" spans="1:5" s="23" customFormat="1" ht="15" customHeight="1">
      <c r="A60" s="222"/>
      <c r="B60" s="277"/>
      <c r="C60" s="223"/>
      <c r="D60" s="58"/>
      <c r="E60" s="279"/>
    </row>
    <row r="61" spans="1:5" s="23" customFormat="1" ht="15" customHeight="1">
      <c r="A61" s="222"/>
      <c r="B61" s="277"/>
      <c r="C61" s="223"/>
      <c r="D61" s="58"/>
      <c r="E61" s="279"/>
    </row>
    <row r="62" spans="1:5" s="23" customFormat="1" ht="15" customHeight="1">
      <c r="A62" s="222"/>
      <c r="B62" s="277"/>
      <c r="C62" s="223"/>
      <c r="D62" s="58"/>
      <c r="E62" s="279"/>
    </row>
    <row r="63" spans="1:5" s="23" customFormat="1" ht="15" customHeight="1">
      <c r="A63" s="222"/>
      <c r="B63" s="277"/>
      <c r="C63" s="223"/>
      <c r="D63" s="58"/>
      <c r="E63" s="279"/>
    </row>
    <row r="64" spans="1:5" s="23" customFormat="1" ht="15" customHeight="1">
      <c r="A64" s="222"/>
      <c r="B64" s="277"/>
      <c r="C64" s="223"/>
      <c r="D64" s="58"/>
      <c r="E64" s="279"/>
    </row>
    <row r="65" spans="1:5" s="23" customFormat="1" ht="15" customHeight="1">
      <c r="A65" s="222"/>
      <c r="B65" s="277"/>
      <c r="C65" s="223"/>
      <c r="D65" s="58"/>
      <c r="E65" s="279"/>
    </row>
    <row r="66" spans="1:5" s="23" customFormat="1" ht="15" customHeight="1">
      <c r="A66" s="222"/>
      <c r="B66" s="277"/>
      <c r="C66" s="223"/>
      <c r="D66" s="58"/>
      <c r="E66" s="279"/>
    </row>
    <row r="67" spans="1:5" s="23" customFormat="1" ht="15" customHeight="1">
      <c r="A67" s="222"/>
      <c r="B67" s="277"/>
      <c r="C67" s="223"/>
      <c r="D67" s="58"/>
      <c r="E67" s="279"/>
    </row>
    <row r="68" spans="1:5" s="23" customFormat="1" ht="15" customHeight="1">
      <c r="A68" s="222"/>
      <c r="B68" s="277"/>
      <c r="C68" s="223"/>
      <c r="D68" s="58"/>
      <c r="E68" s="279"/>
    </row>
    <row r="69" spans="1:5" s="23" customFormat="1" ht="15" customHeight="1">
      <c r="A69" s="222"/>
      <c r="B69" s="277"/>
      <c r="C69" s="223"/>
      <c r="D69" s="58"/>
      <c r="E69" s="279"/>
    </row>
    <row r="70" spans="1:5" s="23" customFormat="1" ht="15" customHeight="1">
      <c r="A70" s="222"/>
      <c r="B70" s="277"/>
      <c r="C70" s="223"/>
      <c r="D70" s="58"/>
      <c r="E70" s="279"/>
    </row>
    <row r="71" spans="1:5" s="23" customFormat="1" ht="15" customHeight="1">
      <c r="A71" s="222"/>
      <c r="B71" s="277"/>
      <c r="C71" s="223"/>
      <c r="D71" s="58"/>
      <c r="E71" s="279"/>
    </row>
    <row r="72" spans="1:5" s="23" customFormat="1" ht="15" customHeight="1">
      <c r="A72" s="222"/>
      <c r="B72" s="277"/>
      <c r="C72" s="223"/>
      <c r="D72" s="58"/>
      <c r="E72" s="279"/>
    </row>
    <row r="73" spans="1:5" s="23" customFormat="1" ht="15" customHeight="1">
      <c r="A73" s="3"/>
      <c r="B73" s="278"/>
      <c r="C73" s="3"/>
      <c r="D73" s="58"/>
      <c r="E73" s="279"/>
    </row>
    <row r="74" spans="2:5" s="23" customFormat="1" ht="15" customHeight="1">
      <c r="B74" s="279"/>
      <c r="D74" s="58"/>
      <c r="E74" s="279"/>
    </row>
    <row r="75" spans="2:5" s="23" customFormat="1" ht="15" customHeight="1">
      <c r="B75" s="279"/>
      <c r="D75" s="58"/>
      <c r="E75" s="279"/>
    </row>
    <row r="76" spans="2:5" s="23" customFormat="1" ht="15" customHeight="1">
      <c r="B76" s="279"/>
      <c r="D76" s="58"/>
      <c r="E76" s="279"/>
    </row>
    <row r="77" spans="2:5" s="23" customFormat="1" ht="15" customHeight="1">
      <c r="B77" s="279"/>
      <c r="D77" s="58"/>
      <c r="E77" s="279"/>
    </row>
    <row r="78" spans="2:5" s="23" customFormat="1" ht="15" customHeight="1">
      <c r="B78" s="279"/>
      <c r="D78" s="58"/>
      <c r="E78" s="279"/>
    </row>
    <row r="79" spans="2:5" s="23" customFormat="1" ht="15" customHeight="1">
      <c r="B79" s="279"/>
      <c r="D79" s="58"/>
      <c r="E79" s="279"/>
    </row>
    <row r="80" spans="2:5" s="23" customFormat="1" ht="15" customHeight="1">
      <c r="B80" s="279"/>
      <c r="D80" s="58"/>
      <c r="E80" s="279"/>
    </row>
    <row r="81" spans="2:5" s="23" customFormat="1" ht="15" customHeight="1">
      <c r="B81" s="279"/>
      <c r="D81" s="58"/>
      <c r="E81" s="279"/>
    </row>
    <row r="82" spans="2:5" s="23" customFormat="1" ht="15" customHeight="1">
      <c r="B82" s="279"/>
      <c r="D82" s="58"/>
      <c r="E82" s="279"/>
    </row>
    <row r="83" spans="2:5" s="23" customFormat="1" ht="15" customHeight="1">
      <c r="B83" s="279"/>
      <c r="D83" s="58"/>
      <c r="E83" s="279"/>
    </row>
    <row r="84" spans="2:5" s="23" customFormat="1" ht="15" customHeight="1">
      <c r="B84" s="279"/>
      <c r="D84" s="58"/>
      <c r="E84" s="279"/>
    </row>
    <row r="85" spans="2:5" s="23" customFormat="1" ht="15" customHeight="1">
      <c r="B85" s="279"/>
      <c r="D85" s="58"/>
      <c r="E85" s="279"/>
    </row>
    <row r="86" spans="2:5" s="23" customFormat="1" ht="15" customHeight="1">
      <c r="B86" s="279"/>
      <c r="D86" s="58"/>
      <c r="E86" s="279"/>
    </row>
    <row r="87" spans="2:5" s="23" customFormat="1" ht="15" customHeight="1">
      <c r="B87" s="279"/>
      <c r="D87" s="58"/>
      <c r="E87" s="279"/>
    </row>
    <row r="88" spans="2:5" s="23" customFormat="1" ht="15" customHeight="1">
      <c r="B88" s="279"/>
      <c r="D88" s="58"/>
      <c r="E88" s="279"/>
    </row>
    <row r="89" spans="2:5" s="23" customFormat="1" ht="15" customHeight="1">
      <c r="B89" s="279"/>
      <c r="D89" s="58"/>
      <c r="E89" s="279"/>
    </row>
    <row r="90" spans="2:5" s="23" customFormat="1" ht="15" customHeight="1">
      <c r="B90" s="279"/>
      <c r="D90" s="58"/>
      <c r="E90" s="279"/>
    </row>
    <row r="91" spans="2:5" s="23" customFormat="1" ht="15" customHeight="1">
      <c r="B91" s="279"/>
      <c r="D91" s="58"/>
      <c r="E91" s="279"/>
    </row>
    <row r="92" spans="2:5" s="23" customFormat="1" ht="15" customHeight="1">
      <c r="B92" s="279"/>
      <c r="D92" s="58"/>
      <c r="E92" s="279"/>
    </row>
    <row r="93" spans="2:5" s="23" customFormat="1" ht="15" customHeight="1">
      <c r="B93" s="279"/>
      <c r="D93" s="58"/>
      <c r="E93" s="279"/>
    </row>
    <row r="94" spans="2:5" s="23" customFormat="1" ht="15" customHeight="1">
      <c r="B94" s="279"/>
      <c r="D94" s="58"/>
      <c r="E94" s="279"/>
    </row>
    <row r="95" spans="2:5" s="23" customFormat="1" ht="15" customHeight="1">
      <c r="B95" s="279"/>
      <c r="D95" s="58"/>
      <c r="E95" s="279"/>
    </row>
    <row r="96" spans="2:5" s="23" customFormat="1" ht="15" customHeight="1">
      <c r="B96" s="279"/>
      <c r="D96" s="58"/>
      <c r="E96" s="279"/>
    </row>
    <row r="97" spans="2:5" s="23" customFormat="1" ht="15" customHeight="1">
      <c r="B97" s="279"/>
      <c r="D97" s="58"/>
      <c r="E97" s="279"/>
    </row>
    <row r="98" spans="2:5" s="23" customFormat="1" ht="15" customHeight="1">
      <c r="B98" s="279"/>
      <c r="D98" s="58"/>
      <c r="E98" s="279"/>
    </row>
    <row r="99" spans="2:5" s="23" customFormat="1" ht="15" customHeight="1">
      <c r="B99" s="279"/>
      <c r="D99" s="58"/>
      <c r="E99" s="279"/>
    </row>
    <row r="100" spans="2:5" s="23" customFormat="1" ht="15" customHeight="1">
      <c r="B100" s="279"/>
      <c r="D100" s="58"/>
      <c r="E100" s="279"/>
    </row>
    <row r="101" spans="2:5" s="23" customFormat="1" ht="15" customHeight="1">
      <c r="B101" s="279"/>
      <c r="D101" s="58"/>
      <c r="E101" s="279"/>
    </row>
    <row r="102" spans="2:5" s="23" customFormat="1" ht="15" customHeight="1">
      <c r="B102" s="279"/>
      <c r="D102" s="58"/>
      <c r="E102" s="279"/>
    </row>
    <row r="103" spans="2:5" s="23" customFormat="1" ht="15" customHeight="1">
      <c r="B103" s="279"/>
      <c r="D103" s="58"/>
      <c r="E103" s="279"/>
    </row>
    <row r="104" spans="2:5" s="23" customFormat="1" ht="15" customHeight="1">
      <c r="B104" s="279"/>
      <c r="D104" s="58"/>
      <c r="E104" s="279"/>
    </row>
    <row r="105" spans="2:5" s="23" customFormat="1" ht="15" customHeight="1">
      <c r="B105" s="279"/>
      <c r="D105" s="58"/>
      <c r="E105" s="279"/>
    </row>
    <row r="106" spans="2:5" s="23" customFormat="1" ht="15" customHeight="1">
      <c r="B106" s="279"/>
      <c r="D106" s="58"/>
      <c r="E106" s="279"/>
    </row>
    <row r="107" spans="2:5" s="23" customFormat="1" ht="15" customHeight="1">
      <c r="B107" s="279"/>
      <c r="D107" s="58"/>
      <c r="E107" s="279"/>
    </row>
    <row r="108" spans="2:5" s="23" customFormat="1" ht="15" customHeight="1">
      <c r="B108" s="279"/>
      <c r="D108" s="58"/>
      <c r="E108" s="279"/>
    </row>
    <row r="109" spans="2:5" s="23" customFormat="1" ht="15" customHeight="1">
      <c r="B109" s="279"/>
      <c r="D109" s="58"/>
      <c r="E109" s="279"/>
    </row>
    <row r="110" spans="2:5" s="23" customFormat="1" ht="15" customHeight="1">
      <c r="B110" s="279"/>
      <c r="D110" s="58"/>
      <c r="E110" s="279"/>
    </row>
    <row r="111" spans="2:5" s="23" customFormat="1" ht="15" customHeight="1">
      <c r="B111" s="279"/>
      <c r="D111" s="58"/>
      <c r="E111" s="279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2">
    <mergeCell ref="A2:B2"/>
    <mergeCell ref="A33:B33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0.125" style="0" customWidth="1"/>
    <col min="3" max="3" width="28.75390625" style="0" customWidth="1"/>
  </cols>
  <sheetData>
    <row r="1" ht="12.75">
      <c r="A1" t="s">
        <v>1042</v>
      </c>
    </row>
    <row r="2" spans="1:3" ht="35.25" customHeight="1">
      <c r="A2" s="289" t="s">
        <v>1041</v>
      </c>
      <c r="B2" s="285"/>
      <c r="C2" s="290">
        <v>42425</v>
      </c>
    </row>
    <row r="3" spans="1:4" ht="15" customHeight="1">
      <c r="A3" s="284" t="s">
        <v>1043</v>
      </c>
      <c r="B3" s="285"/>
      <c r="C3" s="284" t="s">
        <v>1044</v>
      </c>
      <c r="D3" s="285"/>
    </row>
    <row r="4" spans="1:4" ht="15" customHeight="1">
      <c r="A4" s="286" t="s">
        <v>985</v>
      </c>
      <c r="B4" s="287">
        <v>51.9</v>
      </c>
      <c r="C4" s="286" t="s">
        <v>1030</v>
      </c>
      <c r="D4" s="287">
        <v>350</v>
      </c>
    </row>
    <row r="5" spans="1:4" ht="15" customHeight="1">
      <c r="A5" s="286" t="s">
        <v>986</v>
      </c>
      <c r="B5" s="287">
        <v>74.2</v>
      </c>
      <c r="C5" s="286" t="s">
        <v>1031</v>
      </c>
      <c r="D5" s="287">
        <v>400</v>
      </c>
    </row>
    <row r="6" spans="1:4" ht="15" customHeight="1">
      <c r="A6" s="286" t="s">
        <v>987</v>
      </c>
      <c r="B6" s="287">
        <v>19.2</v>
      </c>
      <c r="C6" s="286" t="s">
        <v>1032</v>
      </c>
      <c r="D6" s="287">
        <v>420</v>
      </c>
    </row>
    <row r="7" spans="1:4" ht="15" customHeight="1">
      <c r="A7" s="286" t="s">
        <v>988</v>
      </c>
      <c r="B7" s="287">
        <v>24.5</v>
      </c>
      <c r="C7" s="286" t="s">
        <v>1033</v>
      </c>
      <c r="D7" s="287">
        <v>87</v>
      </c>
    </row>
    <row r="8" spans="1:4" ht="15" customHeight="1">
      <c r="A8" s="286" t="s">
        <v>989</v>
      </c>
      <c r="B8" s="287">
        <v>28.8</v>
      </c>
      <c r="C8" s="286" t="s">
        <v>1034</v>
      </c>
      <c r="D8" s="287">
        <v>104</v>
      </c>
    </row>
    <row r="9" spans="1:4" ht="15" customHeight="1">
      <c r="A9" s="286" t="s">
        <v>990</v>
      </c>
      <c r="B9" s="287">
        <v>36.7</v>
      </c>
      <c r="C9" s="286" t="s">
        <v>1035</v>
      </c>
      <c r="D9" s="287">
        <v>123.5</v>
      </c>
    </row>
    <row r="10" spans="1:4" ht="15" customHeight="1">
      <c r="A10" s="286" t="s">
        <v>991</v>
      </c>
      <c r="B10" s="287">
        <v>49.4</v>
      </c>
      <c r="C10" s="286" t="s">
        <v>1036</v>
      </c>
      <c r="D10" s="287">
        <v>127</v>
      </c>
    </row>
    <row r="11" spans="1:4" ht="15" customHeight="1">
      <c r="A11" s="286" t="s">
        <v>992</v>
      </c>
      <c r="B11" s="287">
        <v>51.9</v>
      </c>
      <c r="C11" s="286" t="s">
        <v>1037</v>
      </c>
      <c r="D11" s="287">
        <v>135.2</v>
      </c>
    </row>
    <row r="12" spans="1:4" ht="15" customHeight="1">
      <c r="A12" s="286" t="s">
        <v>993</v>
      </c>
      <c r="B12" s="287">
        <v>59.3</v>
      </c>
      <c r="C12" s="286" t="s">
        <v>1038</v>
      </c>
      <c r="D12" s="287">
        <v>140.8</v>
      </c>
    </row>
    <row r="13" spans="1:4" ht="15" customHeight="1">
      <c r="A13" s="286" t="s">
        <v>994</v>
      </c>
      <c r="B13" s="287">
        <v>61.8</v>
      </c>
      <c r="C13" s="286" t="s">
        <v>1039</v>
      </c>
      <c r="D13" s="287">
        <v>147.7</v>
      </c>
    </row>
    <row r="14" spans="1:4" ht="15" customHeight="1">
      <c r="A14" s="286" t="s">
        <v>995</v>
      </c>
      <c r="B14" s="287">
        <v>66.8</v>
      </c>
      <c r="C14" s="286" t="s">
        <v>1040</v>
      </c>
      <c r="D14" s="287">
        <v>157.4</v>
      </c>
    </row>
    <row r="15" spans="1:2" ht="15" customHeight="1">
      <c r="A15" s="286" t="s">
        <v>996</v>
      </c>
      <c r="B15" s="287">
        <v>74.2</v>
      </c>
    </row>
    <row r="16" spans="1:2" ht="15" customHeight="1">
      <c r="A16" s="286" t="s">
        <v>997</v>
      </c>
      <c r="B16" s="287">
        <v>98.9</v>
      </c>
    </row>
    <row r="17" spans="1:2" ht="15" customHeight="1">
      <c r="A17" s="284" t="s">
        <v>998</v>
      </c>
      <c r="B17" s="285"/>
    </row>
    <row r="18" spans="1:2" ht="15" customHeight="1">
      <c r="A18" s="286" t="s">
        <v>999</v>
      </c>
      <c r="B18" s="288"/>
    </row>
    <row r="19" spans="1:2" ht="15" customHeight="1">
      <c r="A19" s="286" t="s">
        <v>1000</v>
      </c>
      <c r="B19" s="287">
        <v>138.2</v>
      </c>
    </row>
    <row r="20" spans="1:2" ht="15" customHeight="1">
      <c r="A20" s="286" t="s">
        <v>1001</v>
      </c>
      <c r="B20" s="287">
        <v>56.7</v>
      </c>
    </row>
    <row r="21" spans="1:2" ht="15" customHeight="1">
      <c r="A21" s="286" t="s">
        <v>1002</v>
      </c>
      <c r="B21" s="287">
        <v>63</v>
      </c>
    </row>
    <row r="22" spans="1:2" ht="15" customHeight="1">
      <c r="A22" s="286" t="s">
        <v>1003</v>
      </c>
      <c r="B22" s="287">
        <v>60.7</v>
      </c>
    </row>
    <row r="23" spans="1:2" ht="15" customHeight="1">
      <c r="A23" s="286" t="s">
        <v>1004</v>
      </c>
      <c r="B23" s="287">
        <v>27.6</v>
      </c>
    </row>
    <row r="24" spans="1:2" ht="15" customHeight="1">
      <c r="A24" s="286" t="s">
        <v>1005</v>
      </c>
      <c r="B24" s="287">
        <v>95.9</v>
      </c>
    </row>
    <row r="25" spans="1:2" ht="15" customHeight="1">
      <c r="A25" s="284" t="s">
        <v>1006</v>
      </c>
      <c r="B25" s="285"/>
    </row>
    <row r="26" spans="1:2" ht="15" customHeight="1">
      <c r="A26" s="286" t="s">
        <v>1007</v>
      </c>
      <c r="B26" s="287">
        <v>45.4</v>
      </c>
    </row>
    <row r="27" spans="1:2" ht="15" customHeight="1">
      <c r="A27" s="286" t="s">
        <v>1008</v>
      </c>
      <c r="B27" s="287">
        <v>64.8</v>
      </c>
    </row>
    <row r="28" spans="1:2" ht="15" customHeight="1">
      <c r="A28" s="286" t="s">
        <v>1009</v>
      </c>
      <c r="B28" s="287">
        <v>45.6</v>
      </c>
    </row>
    <row r="29" spans="1:2" ht="15" customHeight="1">
      <c r="A29" s="286" t="s">
        <v>1010</v>
      </c>
      <c r="B29" s="287">
        <v>47.9</v>
      </c>
    </row>
    <row r="30" spans="1:2" ht="15" customHeight="1">
      <c r="A30" s="286" t="s">
        <v>1011</v>
      </c>
      <c r="B30" s="287">
        <v>54.7</v>
      </c>
    </row>
    <row r="31" spans="1:2" ht="15" customHeight="1">
      <c r="A31" s="286" t="s">
        <v>1012</v>
      </c>
      <c r="B31" s="287">
        <v>57</v>
      </c>
    </row>
    <row r="32" spans="1:2" ht="15" customHeight="1">
      <c r="A32" s="286" t="s">
        <v>1013</v>
      </c>
      <c r="B32" s="287">
        <v>61.6</v>
      </c>
    </row>
    <row r="33" spans="1:2" ht="15" customHeight="1">
      <c r="A33" s="286" t="s">
        <v>1014</v>
      </c>
      <c r="B33" s="287">
        <v>68.4</v>
      </c>
    </row>
    <row r="34" spans="1:2" ht="15" customHeight="1">
      <c r="A34" s="286" t="s">
        <v>1015</v>
      </c>
      <c r="B34" s="288"/>
    </row>
    <row r="35" spans="1:2" ht="15" customHeight="1">
      <c r="A35" s="284" t="s">
        <v>1016</v>
      </c>
      <c r="B35" s="285"/>
    </row>
    <row r="36" spans="1:2" ht="15" customHeight="1">
      <c r="A36" s="286" t="s">
        <v>1017</v>
      </c>
      <c r="B36" s="287">
        <v>29</v>
      </c>
    </row>
    <row r="37" spans="1:2" ht="15" customHeight="1">
      <c r="A37" s="286" t="s">
        <v>1018</v>
      </c>
      <c r="B37" s="287">
        <v>33.1</v>
      </c>
    </row>
    <row r="38" spans="1:2" ht="15" customHeight="1">
      <c r="A38" s="286" t="s">
        <v>1019</v>
      </c>
      <c r="B38" s="287">
        <v>37.3</v>
      </c>
    </row>
    <row r="39" spans="1:2" ht="15" customHeight="1">
      <c r="A39" s="286" t="s">
        <v>1020</v>
      </c>
      <c r="B39" s="287">
        <v>41.4</v>
      </c>
    </row>
    <row r="40" spans="1:2" ht="15" customHeight="1">
      <c r="A40" s="284" t="s">
        <v>1021</v>
      </c>
      <c r="B40" s="285"/>
    </row>
    <row r="41" spans="1:2" ht="15" customHeight="1">
      <c r="A41" s="286" t="s">
        <v>1022</v>
      </c>
      <c r="B41" s="287">
        <v>31.2</v>
      </c>
    </row>
    <row r="42" spans="1:2" ht="15" customHeight="1">
      <c r="A42" s="286" t="s">
        <v>1023</v>
      </c>
      <c r="B42" s="287">
        <v>39</v>
      </c>
    </row>
    <row r="43" spans="1:2" ht="15" customHeight="1">
      <c r="A43" s="286" t="s">
        <v>1024</v>
      </c>
      <c r="B43" s="287">
        <v>42.2</v>
      </c>
    </row>
    <row r="44" spans="1:2" ht="15" customHeight="1">
      <c r="A44" s="286" t="s">
        <v>1025</v>
      </c>
      <c r="B44" s="287">
        <v>46.8</v>
      </c>
    </row>
    <row r="45" spans="1:2" ht="15" customHeight="1">
      <c r="A45" s="286" t="s">
        <v>1026</v>
      </c>
      <c r="B45" s="287">
        <v>37.8</v>
      </c>
    </row>
    <row r="46" spans="1:2" ht="15" customHeight="1">
      <c r="A46" s="286" t="s">
        <v>1027</v>
      </c>
      <c r="B46" s="287">
        <v>45.9</v>
      </c>
    </row>
    <row r="47" spans="1:2" ht="15" customHeight="1">
      <c r="A47" s="286" t="s">
        <v>1028</v>
      </c>
      <c r="B47" s="287">
        <v>54</v>
      </c>
    </row>
    <row r="48" spans="1:2" ht="15" customHeight="1">
      <c r="A48" s="286" t="s">
        <v>1029</v>
      </c>
      <c r="B48" s="287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L34" sqref="L34"/>
    </sheetView>
  </sheetViews>
  <sheetFormatPr defaultColWidth="9.00390625" defaultRowHeight="12.75"/>
  <cols>
    <col min="1" max="1" width="1.00390625" style="0" hidden="1" customWidth="1"/>
    <col min="2" max="2" width="5.25390625" style="0" customWidth="1"/>
    <col min="3" max="3" width="10.00390625" style="0" customWidth="1"/>
    <col min="4" max="4" width="5.625" style="211" customWidth="1"/>
    <col min="5" max="5" width="12.00390625" style="143" customWidth="1"/>
    <col min="6" max="6" width="4.25390625" style="0" customWidth="1"/>
    <col min="7" max="7" width="6.375" style="0" customWidth="1"/>
    <col min="8" max="8" width="5.125" style="0" customWidth="1"/>
    <col min="9" max="9" width="0.2421875" style="0" customWidth="1"/>
    <col min="10" max="10" width="8.875" style="0" customWidth="1"/>
    <col min="11" max="11" width="0.37109375" style="0" customWidth="1"/>
    <col min="12" max="12" width="8.25390625" style="0" customWidth="1"/>
    <col min="13" max="13" width="8.375" style="0" customWidth="1"/>
    <col min="14" max="14" width="7.375" style="0" customWidth="1"/>
    <col min="15" max="15" width="7.00390625" style="0" customWidth="1"/>
    <col min="16" max="16" width="7.625" style="0" customWidth="1"/>
    <col min="17" max="17" width="2.00390625" style="0" customWidth="1"/>
    <col min="18" max="18" width="7.125" style="0" customWidth="1"/>
    <col min="19" max="19" width="10.625" style="0" customWidth="1"/>
    <col min="20" max="20" width="8.00390625" style="0" customWidth="1"/>
    <col min="21" max="21" width="5.25390625" style="0" customWidth="1"/>
    <col min="22" max="22" width="5.125" style="0" customWidth="1"/>
    <col min="23" max="23" width="4.875" style="0" customWidth="1"/>
    <col min="24" max="24" width="5.75390625" style="0" customWidth="1"/>
  </cols>
  <sheetData>
    <row r="2" spans="3:5" ht="15.75" customHeight="1">
      <c r="C2" s="348" t="s">
        <v>787</v>
      </c>
      <c r="D2" s="348"/>
      <c r="E2" s="348"/>
    </row>
    <row r="3" spans="3:16" ht="33.75">
      <c r="C3" s="349" t="s">
        <v>29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3:16" ht="15.75">
      <c r="C4" s="351" t="s">
        <v>474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5" spans="3:16" s="143" customFormat="1" ht="11.25">
      <c r="C5" s="156"/>
      <c r="D5" s="231" t="s">
        <v>589</v>
      </c>
      <c r="E5" s="231" t="s">
        <v>590</v>
      </c>
      <c r="F5" s="231" t="s">
        <v>6</v>
      </c>
      <c r="G5" s="231" t="s">
        <v>1</v>
      </c>
      <c r="H5" s="231" t="s">
        <v>84</v>
      </c>
      <c r="I5" s="231" t="s">
        <v>591</v>
      </c>
      <c r="J5" s="231" t="s">
        <v>592</v>
      </c>
      <c r="K5" s="231" t="s">
        <v>593</v>
      </c>
      <c r="L5" s="231" t="s">
        <v>595</v>
      </c>
      <c r="M5" s="231" t="s">
        <v>594</v>
      </c>
      <c r="N5" s="231" t="s">
        <v>596</v>
      </c>
      <c r="O5" s="231" t="s">
        <v>597</v>
      </c>
      <c r="P5" s="156"/>
    </row>
    <row r="6" spans="3:16" ht="15.75">
      <c r="C6" s="228"/>
      <c r="D6" s="219" t="s">
        <v>66</v>
      </c>
      <c r="E6" s="235" t="s">
        <v>25</v>
      </c>
      <c r="F6" s="191">
        <v>27</v>
      </c>
      <c r="G6" s="220">
        <v>115</v>
      </c>
      <c r="H6" s="220">
        <v>6</v>
      </c>
      <c r="I6" s="220">
        <f>ROUND(G6*H6/1000,2)</f>
        <v>0.69</v>
      </c>
      <c r="J6" s="238">
        <f>ROUND(M6/O6,1)</f>
        <v>348.2</v>
      </c>
      <c r="K6" s="220">
        <f>J6/H6</f>
        <v>58.03333333333333</v>
      </c>
      <c r="L6" s="220">
        <f>ROUND(M6/N6,1)</f>
        <v>505.4</v>
      </c>
      <c r="M6" s="221">
        <v>18700</v>
      </c>
      <c r="N6" s="220">
        <f>ROUND(1/F6*1000,1)</f>
        <v>37</v>
      </c>
      <c r="O6" s="220">
        <f>ROUND(1/F6/G6/H6*1000000,1)</f>
        <v>53.7</v>
      </c>
      <c r="P6" s="228"/>
    </row>
    <row r="7" spans="3:16" ht="15.75">
      <c r="C7" s="228"/>
      <c r="D7" s="219" t="s">
        <v>66</v>
      </c>
      <c r="E7" s="235" t="s">
        <v>25</v>
      </c>
      <c r="F7" s="191">
        <v>32</v>
      </c>
      <c r="G7" s="220">
        <v>115</v>
      </c>
      <c r="H7" s="220">
        <v>6</v>
      </c>
      <c r="I7" s="220">
        <f>ROUND(G7*H7/1000,2)</f>
        <v>0.69</v>
      </c>
      <c r="J7" s="238">
        <v>430</v>
      </c>
      <c r="K7" s="220">
        <f>J7/H7</f>
        <v>71.66666666666667</v>
      </c>
      <c r="L7" s="220">
        <f>ROUND(M7/N7,1)</f>
        <v>623</v>
      </c>
      <c r="M7" s="221">
        <v>19500</v>
      </c>
      <c r="N7" s="220">
        <f>ROUND(1/F7*1000,1)</f>
        <v>31.3</v>
      </c>
      <c r="O7" s="220">
        <f>ROUND(1/F7/G7/H7*1000000,1)</f>
        <v>45.3</v>
      </c>
      <c r="P7" s="228"/>
    </row>
    <row r="8" spans="3:16" ht="15" customHeight="1">
      <c r="C8" s="228"/>
      <c r="D8" s="219" t="s">
        <v>66</v>
      </c>
      <c r="E8" s="235" t="s">
        <v>25</v>
      </c>
      <c r="F8" s="191">
        <v>40</v>
      </c>
      <c r="G8" s="220">
        <v>112</v>
      </c>
      <c r="H8" s="220">
        <v>6</v>
      </c>
      <c r="I8" s="220">
        <f>ROUND(G8*H8/1000,2)</f>
        <v>0.67</v>
      </c>
      <c r="J8" s="238">
        <f>ROUND(M8/O8,1)</f>
        <v>457</v>
      </c>
      <c r="K8" s="220">
        <f>J8/H8</f>
        <v>76.16666666666667</v>
      </c>
      <c r="L8" s="220">
        <f>ROUND(M8/N8,1)</f>
        <v>680</v>
      </c>
      <c r="M8" s="221">
        <v>17000</v>
      </c>
      <c r="N8" s="220">
        <f>ROUND(1/F8*1000,1)</f>
        <v>25</v>
      </c>
      <c r="O8" s="220">
        <f>ROUND(1/F8/G8/H8*1000000,1)</f>
        <v>37.2</v>
      </c>
      <c r="P8" s="218"/>
    </row>
    <row r="9" spans="3:16" ht="15.75">
      <c r="C9" s="352" t="s">
        <v>475</v>
      </c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</row>
    <row r="10" spans="3:16" s="234" customFormat="1" ht="11.25">
      <c r="C10" s="146"/>
      <c r="D10" s="231" t="s">
        <v>589</v>
      </c>
      <c r="E10" s="231" t="s">
        <v>590</v>
      </c>
      <c r="F10" s="231" t="s">
        <v>6</v>
      </c>
      <c r="G10" s="231" t="s">
        <v>1</v>
      </c>
      <c r="H10" s="231" t="s">
        <v>84</v>
      </c>
      <c r="I10" s="231" t="s">
        <v>591</v>
      </c>
      <c r="J10" s="231" t="s">
        <v>592</v>
      </c>
      <c r="K10" s="231" t="s">
        <v>593</v>
      </c>
      <c r="L10" s="231" t="s">
        <v>595</v>
      </c>
      <c r="M10" s="231" t="s">
        <v>594</v>
      </c>
      <c r="N10" s="231" t="s">
        <v>596</v>
      </c>
      <c r="O10" s="231" t="s">
        <v>597</v>
      </c>
      <c r="P10" s="146"/>
    </row>
    <row r="11" spans="3:16" ht="15.75">
      <c r="C11" s="228"/>
      <c r="D11" s="219" t="s">
        <v>9</v>
      </c>
      <c r="E11" s="235" t="s">
        <v>25</v>
      </c>
      <c r="F11" s="191">
        <v>28</v>
      </c>
      <c r="G11" s="220">
        <v>111</v>
      </c>
      <c r="H11" s="220">
        <v>6</v>
      </c>
      <c r="I11" s="220">
        <f>ROUND(G11*H11/1000,2)</f>
        <v>0.67</v>
      </c>
      <c r="J11" s="238">
        <f>ROUND(M11/O11,1)</f>
        <v>307.8</v>
      </c>
      <c r="K11" s="220">
        <f>J11/H11</f>
        <v>51.300000000000004</v>
      </c>
      <c r="L11" s="220">
        <f>ROUND(M11/N11,1)</f>
        <v>462.2</v>
      </c>
      <c r="M11" s="221">
        <v>16500</v>
      </c>
      <c r="N11" s="220">
        <f>ROUND(1/F11*1000,1)</f>
        <v>35.7</v>
      </c>
      <c r="O11" s="220">
        <f>ROUND(1/F11/G11/H11*1000000,1)</f>
        <v>53.6</v>
      </c>
      <c r="P11" s="218"/>
    </row>
    <row r="12" spans="3:16" ht="15.75">
      <c r="C12" s="228"/>
      <c r="D12" s="219" t="s">
        <v>9</v>
      </c>
      <c r="E12" s="235" t="s">
        <v>25</v>
      </c>
      <c r="F12" s="191">
        <v>36</v>
      </c>
      <c r="G12" s="220">
        <v>111</v>
      </c>
      <c r="H12" s="220">
        <v>6</v>
      </c>
      <c r="I12" s="220">
        <f>ROUND(G12*H12/1000,2)</f>
        <v>0.67</v>
      </c>
      <c r="J12" s="238">
        <f>ROUND(M12/O12,1)</f>
        <v>395.7</v>
      </c>
      <c r="K12" s="220">
        <f>J12/H12</f>
        <v>65.95</v>
      </c>
      <c r="L12" s="220">
        <f>ROUND(M12/N12,1)</f>
        <v>593.5</v>
      </c>
      <c r="M12" s="221">
        <v>16500</v>
      </c>
      <c r="N12" s="220">
        <f>ROUND(1/F12*1000,1)</f>
        <v>27.8</v>
      </c>
      <c r="O12" s="220">
        <f>ROUND(1/F12/G12/H12*1000000,1)</f>
        <v>41.7</v>
      </c>
      <c r="P12" s="218"/>
    </row>
    <row r="13" spans="1:16" ht="15.75" customHeight="1">
      <c r="A13" s="153" t="s">
        <v>466</v>
      </c>
      <c r="B13" s="153"/>
      <c r="C13" s="352" t="s">
        <v>476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</row>
    <row r="14" spans="1:17" s="233" customFormat="1" ht="15.75" customHeight="1">
      <c r="A14" s="232"/>
      <c r="B14" s="240"/>
      <c r="C14" s="231"/>
      <c r="D14" s="231" t="s">
        <v>589</v>
      </c>
      <c r="E14" s="231" t="s">
        <v>590</v>
      </c>
      <c r="F14" s="231" t="s">
        <v>6</v>
      </c>
      <c r="G14" s="231" t="s">
        <v>1</v>
      </c>
      <c r="H14" s="231" t="s">
        <v>84</v>
      </c>
      <c r="I14" s="231" t="s">
        <v>591</v>
      </c>
      <c r="J14" s="231" t="s">
        <v>592</v>
      </c>
      <c r="K14" s="231" t="s">
        <v>593</v>
      </c>
      <c r="L14" s="231" t="s">
        <v>595</v>
      </c>
      <c r="M14" s="231" t="s">
        <v>594</v>
      </c>
      <c r="N14" s="231" t="s">
        <v>596</v>
      </c>
      <c r="O14" s="231" t="s">
        <v>597</v>
      </c>
      <c r="P14" s="231"/>
      <c r="Q14" s="241"/>
    </row>
    <row r="15" spans="1:16" s="23" customFormat="1" ht="15.75" customHeight="1">
      <c r="A15" s="183"/>
      <c r="B15" s="183"/>
      <c r="C15" s="350" t="s">
        <v>200</v>
      </c>
      <c r="D15" s="219" t="s">
        <v>9</v>
      </c>
      <c r="E15" s="235" t="s">
        <v>25</v>
      </c>
      <c r="F15" s="191">
        <v>34</v>
      </c>
      <c r="G15" s="220">
        <v>110</v>
      </c>
      <c r="H15" s="220">
        <v>6</v>
      </c>
      <c r="I15" s="220">
        <f>ROUND(G15*H15/1000,2)</f>
        <v>0.66</v>
      </c>
      <c r="J15" s="238">
        <f>ROUND(M15/O15,1)</f>
        <v>343</v>
      </c>
      <c r="K15" s="220">
        <f>J15/H15</f>
        <v>57.166666666666664</v>
      </c>
      <c r="L15" s="220">
        <f>ROUND(M15/N15,1)</f>
        <v>520.4</v>
      </c>
      <c r="M15" s="221">
        <v>15300</v>
      </c>
      <c r="N15" s="220">
        <f>ROUND(1/F15*1000,1)</f>
        <v>29.4</v>
      </c>
      <c r="O15" s="220">
        <f>ROUND(1/F15/G15/H15*1000000,1)</f>
        <v>44.6</v>
      </c>
      <c r="P15" s="191"/>
    </row>
    <row r="16" spans="1:16" ht="15.75" customHeight="1">
      <c r="A16" s="153"/>
      <c r="B16" s="153"/>
      <c r="C16" s="350"/>
      <c r="D16" s="219" t="s">
        <v>9</v>
      </c>
      <c r="E16" s="235" t="s">
        <v>25</v>
      </c>
      <c r="F16" s="191">
        <v>34</v>
      </c>
      <c r="G16" s="220">
        <v>134</v>
      </c>
      <c r="H16" s="220">
        <v>6</v>
      </c>
      <c r="I16" s="220">
        <f>ROUND(G16*H16/1000,2)</f>
        <v>0.8</v>
      </c>
      <c r="J16" s="238">
        <f>ROUND(M16/O16,1)</f>
        <v>418</v>
      </c>
      <c r="K16" s="220">
        <f>J16/H16</f>
        <v>69.66666666666667</v>
      </c>
      <c r="L16" s="220">
        <f>ROUND(M16/N16,1)</f>
        <v>520.4</v>
      </c>
      <c r="M16" s="221">
        <v>15300</v>
      </c>
      <c r="N16" s="220">
        <f>ROUND(1/F16*1000,1)</f>
        <v>29.4</v>
      </c>
      <c r="O16" s="220">
        <f>ROUND(1/F16/G16/H16*1000000,1)</f>
        <v>36.6</v>
      </c>
      <c r="P16" s="218"/>
    </row>
    <row r="17" spans="1:16" ht="15.75" customHeight="1">
      <c r="A17" s="153" t="s">
        <v>467</v>
      </c>
      <c r="B17" s="153"/>
      <c r="C17" s="350"/>
      <c r="D17" s="219" t="s">
        <v>9</v>
      </c>
      <c r="E17" s="235" t="s">
        <v>25</v>
      </c>
      <c r="F17" s="191">
        <v>36</v>
      </c>
      <c r="G17" s="220">
        <v>110</v>
      </c>
      <c r="H17" s="220">
        <v>6</v>
      </c>
      <c r="I17" s="220">
        <f>ROUND(G17*H17/1000,2)</f>
        <v>0.66</v>
      </c>
      <c r="J17" s="238">
        <f>ROUND(M17/O17,1)</f>
        <v>363.4</v>
      </c>
      <c r="K17" s="220">
        <f>J17/H17</f>
        <v>60.56666666666666</v>
      </c>
      <c r="L17" s="220">
        <f>ROUND(M17/N17,1)</f>
        <v>550.4</v>
      </c>
      <c r="M17" s="221">
        <v>15300</v>
      </c>
      <c r="N17" s="220">
        <f>ROUND(1/F17*1000,1)</f>
        <v>27.8</v>
      </c>
      <c r="O17" s="220">
        <f>ROUND(1/F17/G17/H17*1000000,1)</f>
        <v>42.1</v>
      </c>
      <c r="P17" s="218"/>
    </row>
    <row r="18" spans="1:16" ht="15.75" customHeight="1">
      <c r="A18" s="153" t="s">
        <v>468</v>
      </c>
      <c r="B18" s="153"/>
      <c r="C18" s="350"/>
      <c r="D18" s="219" t="s">
        <v>9</v>
      </c>
      <c r="E18" s="235" t="s">
        <v>25</v>
      </c>
      <c r="F18" s="191">
        <v>36</v>
      </c>
      <c r="G18" s="220">
        <v>134</v>
      </c>
      <c r="H18" s="220">
        <v>6</v>
      </c>
      <c r="I18" s="220">
        <f>ROUND(G18*H18/1000,2)</f>
        <v>0.8</v>
      </c>
      <c r="J18" s="238">
        <f>ROUND(M18/O18,1)</f>
        <v>443.5</v>
      </c>
      <c r="K18" s="220">
        <f>J18/H18</f>
        <v>73.91666666666667</v>
      </c>
      <c r="L18" s="220">
        <f>ROUND(M18/N18,1)</f>
        <v>550.4</v>
      </c>
      <c r="M18" s="221">
        <v>15300</v>
      </c>
      <c r="N18" s="220">
        <f>ROUND(1/F18*1000,1)</f>
        <v>27.8</v>
      </c>
      <c r="O18" s="220">
        <f>ROUND(1/F18/G18/H18*1000000,1)</f>
        <v>34.5</v>
      </c>
      <c r="P18" s="218"/>
    </row>
    <row r="19" spans="1:16" ht="15.75" customHeight="1">
      <c r="A19" s="153" t="s">
        <v>469</v>
      </c>
      <c r="B19" s="153"/>
      <c r="C19" s="350"/>
      <c r="D19" s="219" t="s">
        <v>9</v>
      </c>
      <c r="E19" s="235" t="s">
        <v>25</v>
      </c>
      <c r="F19" s="191">
        <v>46</v>
      </c>
      <c r="G19" s="220">
        <v>133</v>
      </c>
      <c r="H19" s="220">
        <v>6</v>
      </c>
      <c r="I19" s="220">
        <f>ROUND(G19*H19/1000,2)</f>
        <v>0.8</v>
      </c>
      <c r="J19" s="238">
        <f>ROUND(M19/O19,1)</f>
        <v>562.5</v>
      </c>
      <c r="K19" s="220">
        <f>J19/H19</f>
        <v>93.75</v>
      </c>
      <c r="L19" s="220">
        <f>ROUND(M19/N19,1)</f>
        <v>705.1</v>
      </c>
      <c r="M19" s="221">
        <v>15300</v>
      </c>
      <c r="N19" s="220">
        <f>ROUND(1/F19*1000,1)</f>
        <v>21.7</v>
      </c>
      <c r="O19" s="220">
        <f>ROUND(1/F19/G19/H19*1000000,1)</f>
        <v>27.2</v>
      </c>
      <c r="P19" s="218"/>
    </row>
    <row r="20" spans="1:16" ht="15.75">
      <c r="A20" s="153"/>
      <c r="B20" s="153"/>
      <c r="C20" s="242"/>
      <c r="D20" s="219"/>
      <c r="E20" s="235"/>
      <c r="F20" s="191"/>
      <c r="G20" s="220"/>
      <c r="H20" s="220"/>
      <c r="I20" s="220"/>
      <c r="J20" s="238"/>
      <c r="K20" s="220"/>
      <c r="L20" s="220"/>
      <c r="M20" s="221"/>
      <c r="N20" s="220"/>
      <c r="O20" s="220"/>
      <c r="P20" s="218"/>
    </row>
    <row r="21" spans="1:16" ht="15.75">
      <c r="A21" s="153" t="s">
        <v>470</v>
      </c>
      <c r="B21" s="153"/>
      <c r="C21" s="237" t="s">
        <v>197</v>
      </c>
      <c r="D21" s="219" t="s">
        <v>9</v>
      </c>
      <c r="E21" s="235" t="s">
        <v>25</v>
      </c>
      <c r="F21" s="191">
        <v>28</v>
      </c>
      <c r="G21" s="220">
        <v>105</v>
      </c>
      <c r="H21" s="220">
        <v>6</v>
      </c>
      <c r="I21" s="220">
        <f>ROUND(G21*H21/1000,2)</f>
        <v>0.63</v>
      </c>
      <c r="J21" s="238">
        <f>ROUND(M21/O21,1)</f>
        <v>269.8</v>
      </c>
      <c r="K21" s="220">
        <f>J21/H21</f>
        <v>44.96666666666667</v>
      </c>
      <c r="L21" s="220">
        <f>ROUND(M21/N21,1)</f>
        <v>428.6</v>
      </c>
      <c r="M21" s="221">
        <v>15300</v>
      </c>
      <c r="N21" s="220">
        <f>ROUND(1/F21*1000,1)</f>
        <v>35.7</v>
      </c>
      <c r="O21" s="220">
        <f>ROUND(1/F21/G21/H21*1000000,1)</f>
        <v>56.7</v>
      </c>
      <c r="P21" s="218"/>
    </row>
    <row r="22" spans="1:16" ht="15.75">
      <c r="A22" s="153"/>
      <c r="B22" s="153"/>
      <c r="C22" s="228"/>
      <c r="D22" s="219" t="s">
        <v>9</v>
      </c>
      <c r="E22" s="235" t="s">
        <v>25</v>
      </c>
      <c r="F22" s="191">
        <v>28</v>
      </c>
      <c r="G22" s="220">
        <v>135</v>
      </c>
      <c r="H22" s="220">
        <v>6</v>
      </c>
      <c r="I22" s="220">
        <f>ROUND(G22*H22/1000,2)</f>
        <v>0.81</v>
      </c>
      <c r="J22" s="238">
        <f>ROUND(M22/O22,1)</f>
        <v>346.9</v>
      </c>
      <c r="K22" s="220">
        <f>J22/H22</f>
        <v>57.81666666666666</v>
      </c>
      <c r="L22" s="220">
        <f>ROUND(M22/N22,1)</f>
        <v>428.6</v>
      </c>
      <c r="M22" s="221">
        <v>15300</v>
      </c>
      <c r="N22" s="220">
        <f>ROUND(1/F22*1000,1)</f>
        <v>35.7</v>
      </c>
      <c r="O22" s="220">
        <f>ROUND(1/F22/G22/H22*1000000,1)</f>
        <v>44.1</v>
      </c>
      <c r="P22" s="218"/>
    </row>
    <row r="23" spans="3:16" ht="15.75">
      <c r="C23" s="229"/>
      <c r="D23" s="219" t="s">
        <v>9</v>
      </c>
      <c r="E23" s="235" t="s">
        <v>25</v>
      </c>
      <c r="F23" s="191">
        <v>45</v>
      </c>
      <c r="G23" s="220">
        <v>185</v>
      </c>
      <c r="H23" s="220">
        <v>6</v>
      </c>
      <c r="I23" s="220">
        <f>ROUND(G23*H23/1000,2)</f>
        <v>1.11</v>
      </c>
      <c r="J23" s="238">
        <f>ROUND(M23/O23,1)</f>
        <v>765</v>
      </c>
      <c r="K23" s="220">
        <f>J23/H23</f>
        <v>127.5</v>
      </c>
      <c r="L23" s="220">
        <f>ROUND(M23/N23,1)</f>
        <v>689.2</v>
      </c>
      <c r="M23" s="221">
        <v>15300</v>
      </c>
      <c r="N23" s="220">
        <f>ROUND(1/F23*1000,1)</f>
        <v>22.2</v>
      </c>
      <c r="O23" s="220">
        <f>ROUND(1/F23/G23/H23*1000000,1)</f>
        <v>20</v>
      </c>
      <c r="P23" s="218"/>
    </row>
    <row r="24" spans="3:16" ht="15.75">
      <c r="C24" s="352" t="s">
        <v>477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3:16" s="143" customFormat="1" ht="11.25">
      <c r="C25" s="146"/>
      <c r="D25" s="231" t="s">
        <v>589</v>
      </c>
      <c r="E25" s="231" t="s">
        <v>590</v>
      </c>
      <c r="F25" s="231" t="s">
        <v>6</v>
      </c>
      <c r="G25" s="231" t="s">
        <v>1</v>
      </c>
      <c r="H25" s="231" t="s">
        <v>84</v>
      </c>
      <c r="I25" s="231" t="s">
        <v>591</v>
      </c>
      <c r="J25" s="231" t="s">
        <v>592</v>
      </c>
      <c r="K25" s="231" t="s">
        <v>593</v>
      </c>
      <c r="L25" s="231" t="s">
        <v>595</v>
      </c>
      <c r="M25" s="231" t="s">
        <v>594</v>
      </c>
      <c r="N25" s="231" t="s">
        <v>596</v>
      </c>
      <c r="O25" s="231" t="s">
        <v>597</v>
      </c>
      <c r="P25" s="231"/>
    </row>
    <row r="26" spans="3:16" ht="15.75">
      <c r="C26" s="191"/>
      <c r="D26" s="219" t="s">
        <v>9</v>
      </c>
      <c r="E26" s="235" t="s">
        <v>25</v>
      </c>
      <c r="F26" s="191">
        <v>36</v>
      </c>
      <c r="G26" s="220">
        <v>140</v>
      </c>
      <c r="H26" s="220">
        <v>3</v>
      </c>
      <c r="I26" s="220">
        <f>ROUND(G26*H26/1000,2)</f>
        <v>0.42</v>
      </c>
      <c r="J26" s="238">
        <f>ROUND(M26/O26,1)</f>
        <v>226.9</v>
      </c>
      <c r="K26" s="220">
        <f>J26/H26</f>
        <v>75.63333333333334</v>
      </c>
      <c r="L26" s="220">
        <f>ROUND(M26/N26,1)</f>
        <v>539.6</v>
      </c>
      <c r="M26" s="221">
        <v>15000</v>
      </c>
      <c r="N26" s="220">
        <f>ROUND(1/F26*1000,1)</f>
        <v>27.8</v>
      </c>
      <c r="O26" s="220">
        <f>ROUND(1/F26/G26/H26*1000000,1)</f>
        <v>66.1</v>
      </c>
      <c r="P26" s="218"/>
    </row>
    <row r="27" spans="3:16" ht="15.75">
      <c r="C27" s="228"/>
      <c r="D27" s="219" t="s">
        <v>9</v>
      </c>
      <c r="E27" s="235" t="s">
        <v>25</v>
      </c>
      <c r="F27" s="191">
        <v>36</v>
      </c>
      <c r="G27" s="220">
        <v>140</v>
      </c>
      <c r="H27" s="220">
        <v>4</v>
      </c>
      <c r="I27" s="220">
        <f>ROUND(G27*H27/1000,2)</f>
        <v>0.56</v>
      </c>
      <c r="J27" s="238">
        <f>ROUND(M27/O27,1)</f>
        <v>302.4</v>
      </c>
      <c r="K27" s="220">
        <f>J27/H27</f>
        <v>75.6</v>
      </c>
      <c r="L27" s="220">
        <f>ROUND(M27/N27,1)</f>
        <v>539.6</v>
      </c>
      <c r="M27" s="221">
        <v>15000</v>
      </c>
      <c r="N27" s="220">
        <f>ROUND(1/F27*1000,1)</f>
        <v>27.8</v>
      </c>
      <c r="O27" s="220">
        <f>ROUND(1/F27/G27/H27*1000000,1)</f>
        <v>49.6</v>
      </c>
      <c r="P27" s="218"/>
    </row>
    <row r="28" spans="3:16" ht="15.75">
      <c r="C28" s="228"/>
      <c r="D28" s="219" t="s">
        <v>9</v>
      </c>
      <c r="E28" s="235" t="s">
        <v>25</v>
      </c>
      <c r="F28" s="191">
        <v>36</v>
      </c>
      <c r="G28" s="220">
        <v>140</v>
      </c>
      <c r="H28" s="220">
        <v>5</v>
      </c>
      <c r="I28" s="220">
        <f>ROUND(G28*H28/1000,2)</f>
        <v>0.7</v>
      </c>
      <c r="J28" s="238">
        <f>ROUND(M28/O28,1)</f>
        <v>377.8</v>
      </c>
      <c r="K28" s="220">
        <f>J28/H28</f>
        <v>75.56</v>
      </c>
      <c r="L28" s="220">
        <f>ROUND(M28/N28,1)</f>
        <v>539.6</v>
      </c>
      <c r="M28" s="221">
        <v>15000</v>
      </c>
      <c r="N28" s="220">
        <f>ROUND(1/F28*1000,1)</f>
        <v>27.8</v>
      </c>
      <c r="O28" s="220">
        <f>ROUND(1/F28/G28/H28*1000000,1)</f>
        <v>39.7</v>
      </c>
      <c r="P28" s="218"/>
    </row>
    <row r="29" spans="3:16" ht="15.75">
      <c r="C29" s="228"/>
      <c r="D29" s="219"/>
      <c r="E29" s="235"/>
      <c r="F29" s="191"/>
      <c r="G29" s="220"/>
      <c r="H29" s="220"/>
      <c r="I29" s="220"/>
      <c r="J29" s="238"/>
      <c r="K29" s="220"/>
      <c r="L29" s="220"/>
      <c r="M29" s="221"/>
      <c r="N29" s="220"/>
      <c r="O29" s="220"/>
      <c r="P29" s="218"/>
    </row>
    <row r="30" spans="3:16" ht="15.75">
      <c r="C30" s="351" t="s">
        <v>478</v>
      </c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</row>
    <row r="31" spans="3:16" ht="15.75">
      <c r="C31" s="228"/>
      <c r="D31" s="219" t="s">
        <v>64</v>
      </c>
      <c r="E31" s="235" t="s">
        <v>25</v>
      </c>
      <c r="F31" s="191">
        <v>28</v>
      </c>
      <c r="G31" s="220">
        <v>140</v>
      </c>
      <c r="H31" s="220">
        <v>3</v>
      </c>
      <c r="I31" s="220">
        <f>ROUND(G31*H31/1000,2)</f>
        <v>0.42</v>
      </c>
      <c r="J31" s="238">
        <f>ROUND(M31/O31,1)</f>
        <v>588.2</v>
      </c>
      <c r="K31" s="220">
        <f>ROUND(J31/H31,1)</f>
        <v>196.1</v>
      </c>
      <c r="L31" s="220">
        <f>ROUND(M31/N31,1)</f>
        <v>1400.6</v>
      </c>
      <c r="M31" s="221">
        <v>50000</v>
      </c>
      <c r="N31" s="220">
        <f>ROUND(1/F31*1000,1)</f>
        <v>35.7</v>
      </c>
      <c r="O31" s="220">
        <f>ROUND(1/F31/G31/H31*1000000,1)</f>
        <v>85</v>
      </c>
      <c r="P31" s="239"/>
    </row>
    <row r="32" spans="3:16" ht="15.75">
      <c r="C32" s="239"/>
      <c r="D32" s="219" t="s">
        <v>64</v>
      </c>
      <c r="E32" s="235" t="s">
        <v>25</v>
      </c>
      <c r="F32" s="191">
        <v>28</v>
      </c>
      <c r="G32" s="220">
        <v>140</v>
      </c>
      <c r="H32" s="220">
        <v>6</v>
      </c>
      <c r="I32" s="220">
        <f>ROUND(G32*H32/1000,2)</f>
        <v>0.84</v>
      </c>
      <c r="J32" s="238">
        <v>1176</v>
      </c>
      <c r="K32" s="220">
        <f>ROUND(J32/H32,1)</f>
        <v>196</v>
      </c>
      <c r="L32" s="220">
        <f>ROUND(M32/N32,1)</f>
        <v>1400.6</v>
      </c>
      <c r="M32" s="221">
        <v>50000</v>
      </c>
      <c r="N32" s="220">
        <f>ROUND(1/F32*1000,1)</f>
        <v>35.7</v>
      </c>
      <c r="O32" s="220">
        <f>ROUND(1/F32/G32/H32*1000000,1)</f>
        <v>42.5</v>
      </c>
      <c r="P32" s="239"/>
    </row>
    <row r="33" spans="3:16" ht="15.75">
      <c r="C33" s="347" t="s">
        <v>786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</row>
    <row r="34" spans="3:16" ht="12.75">
      <c r="C34" s="243"/>
      <c r="D34" s="231" t="s">
        <v>589</v>
      </c>
      <c r="E34" s="231" t="s">
        <v>590</v>
      </c>
      <c r="F34" s="231" t="s">
        <v>6</v>
      </c>
      <c r="G34" s="231" t="s">
        <v>1</v>
      </c>
      <c r="H34" s="231" t="s">
        <v>84</v>
      </c>
      <c r="I34" s="231" t="s">
        <v>591</v>
      </c>
      <c r="J34" s="231" t="s">
        <v>592</v>
      </c>
      <c r="K34" s="231" t="s">
        <v>593</v>
      </c>
      <c r="L34" s="231" t="s">
        <v>595</v>
      </c>
      <c r="M34" s="231" t="s">
        <v>594</v>
      </c>
      <c r="N34" s="231" t="s">
        <v>596</v>
      </c>
      <c r="O34" s="231" t="s">
        <v>597</v>
      </c>
      <c r="P34" s="243"/>
    </row>
    <row r="35" spans="3:16" ht="15.75">
      <c r="C35" s="228" t="s">
        <v>199</v>
      </c>
      <c r="D35" s="219" t="s">
        <v>60</v>
      </c>
      <c r="E35" s="235" t="s">
        <v>25</v>
      </c>
      <c r="F35" s="191">
        <v>42</v>
      </c>
      <c r="G35" s="220">
        <v>105</v>
      </c>
      <c r="H35" s="220">
        <v>6</v>
      </c>
      <c r="I35" s="220">
        <f>ROUND(G35*H35/1000,2)</f>
        <v>0.63</v>
      </c>
      <c r="J35" s="238">
        <f>ROUND(M35/O35,1)</f>
        <v>925.9</v>
      </c>
      <c r="K35" s="220">
        <f>ROUND(J35/H35,1)</f>
        <v>154.3</v>
      </c>
      <c r="L35" s="220">
        <f>ROUND(M35/N35,1)</f>
        <v>1470.6</v>
      </c>
      <c r="M35" s="221">
        <v>35000</v>
      </c>
      <c r="N35" s="220">
        <f>ROUND(1/F35*1000,1)</f>
        <v>23.8</v>
      </c>
      <c r="O35" s="220">
        <f>ROUND(1/F35/G35/H35*1000000,1)</f>
        <v>37.8</v>
      </c>
      <c r="P35" s="219"/>
    </row>
    <row r="36" spans="3:16" ht="15">
      <c r="C36" s="2"/>
      <c r="D36" s="230"/>
      <c r="E36" s="23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3:16" ht="15">
      <c r="C37" s="2"/>
      <c r="D37" s="230"/>
      <c r="E37" s="23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3:16" ht="15">
      <c r="C38" s="2"/>
      <c r="D38" s="230"/>
      <c r="E38" s="23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16" ht="15">
      <c r="C39" s="2"/>
      <c r="D39" s="230"/>
      <c r="E39" s="23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3:16" ht="15">
      <c r="C40" s="2"/>
      <c r="D40" s="230"/>
      <c r="E40" s="23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16" ht="15">
      <c r="C41" s="2"/>
      <c r="D41" s="230"/>
      <c r="E41" s="23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3:16" ht="15">
      <c r="C42" s="2"/>
      <c r="D42" s="230"/>
      <c r="E42" s="23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3:16" ht="15">
      <c r="C43" s="2"/>
      <c r="D43" s="230"/>
      <c r="E43" s="23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3:16" ht="15">
      <c r="C44" s="2"/>
      <c r="D44" s="230"/>
      <c r="E44" s="23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3:16" ht="15">
      <c r="C45" s="2"/>
      <c r="D45" s="230"/>
      <c r="E45" s="23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3:16" ht="15">
      <c r="C46" s="2"/>
      <c r="D46" s="230"/>
      <c r="E46" s="23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9">
    <mergeCell ref="C33:P33"/>
    <mergeCell ref="C2:E2"/>
    <mergeCell ref="C3:P3"/>
    <mergeCell ref="C15:C19"/>
    <mergeCell ref="C4:P4"/>
    <mergeCell ref="C30:P30"/>
    <mergeCell ref="C24:P24"/>
    <mergeCell ref="C13:P13"/>
    <mergeCell ref="C9:P9"/>
  </mergeCells>
  <printOptions/>
  <pageMargins left="0.2" right="0.17" top="0.2362204724409449" bottom="0.15" header="0.18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2"/>
  <sheetViews>
    <sheetView zoomScalePageLayoutView="0" workbookViewId="0" topLeftCell="B1">
      <pane ySplit="4" topLeftCell="A5" activePane="bottomLeft" state="frozen"/>
      <selection pane="topLeft" activeCell="B1" sqref="B1"/>
      <selection pane="bottomLeft" activeCell="S57" sqref="S57"/>
    </sheetView>
  </sheetViews>
  <sheetFormatPr defaultColWidth="9.00390625" defaultRowHeight="12.75"/>
  <cols>
    <col min="1" max="1" width="1.00390625" style="0" hidden="1" customWidth="1"/>
    <col min="2" max="2" width="9.125" style="0" customWidth="1"/>
    <col min="3" max="3" width="8.00390625" style="0" customWidth="1"/>
    <col min="4" max="4" width="4.375" style="0" customWidth="1"/>
    <col min="5" max="5" width="4.25390625" style="0" customWidth="1"/>
    <col min="6" max="6" width="4.75390625" style="0" customWidth="1"/>
    <col min="7" max="7" width="5.125" style="0" customWidth="1"/>
    <col min="8" max="8" width="0.6171875" style="0" customWidth="1"/>
    <col min="9" max="9" width="8.625" style="211" customWidth="1"/>
    <col min="10" max="10" width="0.6171875" style="0" customWidth="1"/>
    <col min="11" max="11" width="8.25390625" style="0" customWidth="1"/>
    <col min="12" max="12" width="7.25390625" style="0" customWidth="1"/>
    <col min="13" max="13" width="4.125" style="0" customWidth="1"/>
    <col min="14" max="14" width="4.25390625" style="0" customWidth="1"/>
    <col min="15" max="15" width="11.00390625" style="192" customWidth="1"/>
    <col min="16" max="16" width="5.25390625" style="0" hidden="1" customWidth="1"/>
    <col min="17" max="17" width="7.125" style="0" customWidth="1"/>
    <col min="18" max="18" width="6.375" style="0" customWidth="1"/>
    <col min="19" max="19" width="8.00390625" style="0" customWidth="1"/>
    <col min="20" max="20" width="5.25390625" style="0" customWidth="1"/>
    <col min="21" max="21" width="5.125" style="0" customWidth="1"/>
    <col min="22" max="22" width="4.75390625" style="0" customWidth="1"/>
    <col min="23" max="23" width="5.75390625" style="0" customWidth="1"/>
  </cols>
  <sheetData>
    <row r="1" spans="2:16" ht="12.75">
      <c r="B1" s="357" t="s">
        <v>63</v>
      </c>
      <c r="C1" s="353"/>
      <c r="D1" s="353"/>
      <c r="E1" s="353"/>
      <c r="F1" s="353"/>
      <c r="G1" s="353" t="s">
        <v>0</v>
      </c>
      <c r="H1" s="353"/>
      <c r="I1" s="353" t="s">
        <v>7</v>
      </c>
      <c r="J1" s="353"/>
      <c r="K1" s="353"/>
      <c r="L1" s="353"/>
      <c r="M1" s="353"/>
      <c r="N1" s="353"/>
      <c r="O1" s="353"/>
      <c r="P1" s="354"/>
    </row>
    <row r="2" spans="2:16" ht="13.5" thickBot="1">
      <c r="B2" s="358">
        <v>42306</v>
      </c>
      <c r="C2" s="359"/>
      <c r="D2" s="359"/>
      <c r="E2" s="359"/>
      <c r="F2" s="359"/>
      <c r="G2" s="360"/>
      <c r="H2" s="360"/>
      <c r="I2" s="355" t="s">
        <v>730</v>
      </c>
      <c r="J2" s="355"/>
      <c r="K2" s="355"/>
      <c r="L2" s="355"/>
      <c r="M2" s="355"/>
      <c r="N2" s="355"/>
      <c r="O2" s="355"/>
      <c r="P2" s="356"/>
    </row>
    <row r="3" spans="2:16" ht="12.75">
      <c r="B3" s="59"/>
      <c r="C3" s="33" t="s">
        <v>11</v>
      </c>
      <c r="D3" s="33" t="s">
        <v>19</v>
      </c>
      <c r="E3" s="370" t="s">
        <v>5</v>
      </c>
      <c r="F3" s="370"/>
      <c r="G3" s="370"/>
      <c r="H3" s="370"/>
      <c r="I3" s="370" t="s">
        <v>4</v>
      </c>
      <c r="J3" s="370"/>
      <c r="K3" s="370"/>
      <c r="L3" s="370"/>
      <c r="M3" s="33" t="s">
        <v>17</v>
      </c>
      <c r="N3" s="33" t="s">
        <v>16</v>
      </c>
      <c r="O3" s="197"/>
      <c r="P3" s="371"/>
    </row>
    <row r="4" spans="2:18" ht="16.5" thickBot="1">
      <c r="B4" s="32"/>
      <c r="C4" s="55"/>
      <c r="D4" s="55" t="s">
        <v>20</v>
      </c>
      <c r="E4" s="55" t="s">
        <v>15</v>
      </c>
      <c r="F4" s="55" t="s">
        <v>12</v>
      </c>
      <c r="G4" s="55" t="s">
        <v>13</v>
      </c>
      <c r="H4" s="55" t="s">
        <v>18</v>
      </c>
      <c r="I4" s="206" t="s">
        <v>2</v>
      </c>
      <c r="J4" s="87" t="s">
        <v>24</v>
      </c>
      <c r="K4" s="55" t="s">
        <v>10</v>
      </c>
      <c r="L4" s="55" t="s">
        <v>3</v>
      </c>
      <c r="M4" s="55" t="s">
        <v>3</v>
      </c>
      <c r="N4" s="55" t="s">
        <v>3</v>
      </c>
      <c r="O4" s="198"/>
      <c r="P4" s="372"/>
      <c r="R4" s="2"/>
    </row>
    <row r="5" spans="2:15" ht="27.75" customHeight="1">
      <c r="B5" s="361" t="s">
        <v>736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</row>
    <row r="6" spans="2:15" s="196" customFormat="1" ht="13.5" customHeight="1">
      <c r="B6" s="28"/>
      <c r="C6" s="28" t="s">
        <v>589</v>
      </c>
      <c r="D6" s="28" t="s">
        <v>590</v>
      </c>
      <c r="E6" s="28" t="s">
        <v>6</v>
      </c>
      <c r="F6" s="28" t="s">
        <v>12</v>
      </c>
      <c r="G6" s="28" t="s">
        <v>13</v>
      </c>
      <c r="H6" s="28"/>
      <c r="I6" s="191" t="s">
        <v>586</v>
      </c>
      <c r="J6" s="28"/>
      <c r="K6" s="28" t="s">
        <v>586</v>
      </c>
      <c r="L6" s="28" t="s">
        <v>731</v>
      </c>
      <c r="M6" s="28"/>
      <c r="N6" s="28"/>
      <c r="O6" s="119"/>
    </row>
    <row r="7" spans="2:16" ht="13.5" customHeight="1">
      <c r="B7" s="195" t="s">
        <v>471</v>
      </c>
      <c r="C7" s="13" t="s">
        <v>21</v>
      </c>
      <c r="D7" s="128" t="s">
        <v>25</v>
      </c>
      <c r="E7" s="12">
        <v>36</v>
      </c>
      <c r="F7" s="24">
        <v>134</v>
      </c>
      <c r="G7" s="24">
        <v>6</v>
      </c>
      <c r="H7" s="24">
        <f>ROUND(F7*G7/1000,2)</f>
        <v>0.8</v>
      </c>
      <c r="I7" s="207">
        <f>ROUND(L7/N7,1)</f>
        <v>446.4</v>
      </c>
      <c r="J7" s="129">
        <f>ROUND(I7/G7,1)</f>
        <v>74.4</v>
      </c>
      <c r="K7" s="19">
        <f>ROUND(L7/M7,2)</f>
        <v>553.96</v>
      </c>
      <c r="L7" s="20">
        <v>15400</v>
      </c>
      <c r="M7" s="19">
        <f>ROUND(1/E7*1000,1)</f>
        <v>27.8</v>
      </c>
      <c r="N7" s="19">
        <f>ROUND(1/E7/F7/G7*1000000,1)</f>
        <v>34.5</v>
      </c>
      <c r="O7" s="199" t="s">
        <v>30</v>
      </c>
      <c r="P7" s="88"/>
    </row>
    <row r="8" spans="2:16" ht="13.5" customHeight="1">
      <c r="B8" s="195" t="s">
        <v>471</v>
      </c>
      <c r="C8" s="13" t="s">
        <v>21</v>
      </c>
      <c r="D8" s="128" t="s">
        <v>25</v>
      </c>
      <c r="E8" s="12">
        <v>36</v>
      </c>
      <c r="F8" s="24">
        <v>185</v>
      </c>
      <c r="G8" s="24">
        <v>6</v>
      </c>
      <c r="H8" s="24">
        <f>ROUND(F8*G8/1000,2)</f>
        <v>1.11</v>
      </c>
      <c r="I8" s="207">
        <f>ROUND(L8/N8,1)</f>
        <v>612</v>
      </c>
      <c r="J8" s="129">
        <f>ROUND(I8/G8,1)</f>
        <v>102</v>
      </c>
      <c r="K8" s="19">
        <f>ROUND(L8/M8,2)</f>
        <v>550.36</v>
      </c>
      <c r="L8" s="20">
        <v>15300</v>
      </c>
      <c r="M8" s="19">
        <f>ROUND(1/E8*1000,1)</f>
        <v>27.8</v>
      </c>
      <c r="N8" s="19">
        <f>ROUND(1/E8/F8/G8*1000000,1)</f>
        <v>25</v>
      </c>
      <c r="O8" s="199" t="s">
        <v>30</v>
      </c>
      <c r="P8" s="88"/>
    </row>
    <row r="9" spans="2:16" ht="13.5" customHeight="1">
      <c r="B9" s="154" t="s">
        <v>471</v>
      </c>
      <c r="C9" s="8" t="s">
        <v>21</v>
      </c>
      <c r="D9" s="50" t="s">
        <v>25</v>
      </c>
      <c r="E9" s="11">
        <v>46</v>
      </c>
      <c r="F9" s="16">
        <v>180</v>
      </c>
      <c r="G9" s="16">
        <v>6</v>
      </c>
      <c r="H9" s="16">
        <f>ROUND(F9*G9/1000,2)</f>
        <v>1.08</v>
      </c>
      <c r="I9" s="208">
        <f>ROUND(L9/N9,1)</f>
        <v>761.2</v>
      </c>
      <c r="J9" s="22">
        <f>ROUND(I9/G9,1)</f>
        <v>126.9</v>
      </c>
      <c r="K9" s="18">
        <f>ROUND(L9/M9,2)</f>
        <v>705.07</v>
      </c>
      <c r="L9" s="17">
        <v>15300</v>
      </c>
      <c r="M9" s="18">
        <f>ROUND(1/E9*1000,1)</f>
        <v>21.7</v>
      </c>
      <c r="N9" s="18">
        <f>ROUND(1/E9/F9/G9*1000000,1)</f>
        <v>20.1</v>
      </c>
      <c r="O9" s="155" t="s">
        <v>30</v>
      </c>
      <c r="P9" s="88"/>
    </row>
    <row r="10" spans="2:16" ht="3.75" customHeight="1">
      <c r="B10" s="154"/>
      <c r="C10" s="8"/>
      <c r="D10" s="50"/>
      <c r="E10" s="11"/>
      <c r="F10" s="16"/>
      <c r="G10" s="16"/>
      <c r="H10" s="16"/>
      <c r="I10" s="208"/>
      <c r="J10" s="22"/>
      <c r="K10" s="18"/>
      <c r="L10" s="17"/>
      <c r="M10" s="18"/>
      <c r="N10" s="18"/>
      <c r="O10" s="155"/>
      <c r="P10" s="88"/>
    </row>
    <row r="11" spans="2:16" ht="13.5" customHeight="1">
      <c r="B11" s="154"/>
      <c r="C11" s="212" t="s">
        <v>21</v>
      </c>
      <c r="D11" s="50" t="s">
        <v>25</v>
      </c>
      <c r="E11" s="11">
        <v>40</v>
      </c>
      <c r="F11" s="16">
        <v>188</v>
      </c>
      <c r="G11" s="16">
        <v>6</v>
      </c>
      <c r="H11" s="16">
        <f>ROUND(F11*G11/1000,2)</f>
        <v>1.13</v>
      </c>
      <c r="I11" s="208">
        <f>ROUND(L11/N11,1)</f>
        <v>833.3</v>
      </c>
      <c r="J11" s="22">
        <f>ROUND(I11/G11,1)</f>
        <v>138.9</v>
      </c>
      <c r="K11" s="18">
        <f>ROUND(L11/M11,2)</f>
        <v>740</v>
      </c>
      <c r="L11" s="17">
        <v>18500</v>
      </c>
      <c r="M11" s="18">
        <f>ROUND(1/E11*1000,1)</f>
        <v>25</v>
      </c>
      <c r="N11" s="18">
        <f>ROUND(1/E11/F11/G11*1000000,1)</f>
        <v>22.2</v>
      </c>
      <c r="O11" s="213" t="s">
        <v>735</v>
      </c>
      <c r="P11" s="88"/>
    </row>
    <row r="12" spans="2:16" ht="13.5" customHeight="1">
      <c r="B12" s="154"/>
      <c r="C12" s="214" t="s">
        <v>734</v>
      </c>
      <c r="D12" s="50" t="s">
        <v>25</v>
      </c>
      <c r="E12" s="11">
        <v>40</v>
      </c>
      <c r="F12" s="16">
        <v>188</v>
      </c>
      <c r="G12" s="16">
        <v>6</v>
      </c>
      <c r="H12" s="16">
        <f>ROUND(F12*G12/1000,2)</f>
        <v>1.13</v>
      </c>
      <c r="I12" s="208">
        <f>ROUND(L12/N12,1)</f>
        <v>653.2</v>
      </c>
      <c r="J12" s="22">
        <f>ROUND(I12/G12,1)</f>
        <v>108.9</v>
      </c>
      <c r="K12" s="18">
        <f>ROUND(L12/M12,2)</f>
        <v>580</v>
      </c>
      <c r="L12" s="17">
        <v>14500</v>
      </c>
      <c r="M12" s="18">
        <f>ROUND(1/E12*1000,1)</f>
        <v>25</v>
      </c>
      <c r="N12" s="18">
        <f>ROUND(1/E12/F12/G12*1000000,1)</f>
        <v>22.2</v>
      </c>
      <c r="O12" s="213" t="s">
        <v>735</v>
      </c>
      <c r="P12" s="88"/>
    </row>
    <row r="13" spans="2:16" ht="4.5" customHeight="1">
      <c r="B13" s="79"/>
      <c r="C13" s="8"/>
      <c r="D13" s="50"/>
      <c r="E13" s="11"/>
      <c r="F13" s="16"/>
      <c r="G13" s="16"/>
      <c r="H13" s="16"/>
      <c r="I13" s="208"/>
      <c r="J13" s="22"/>
      <c r="K13" s="18"/>
      <c r="L13" s="17"/>
      <c r="M13" s="18"/>
      <c r="N13" s="18"/>
      <c r="O13" s="155"/>
      <c r="P13" s="88"/>
    </row>
    <row r="14" spans="2:16" ht="15.75" customHeight="1">
      <c r="B14" s="79" t="s">
        <v>472</v>
      </c>
      <c r="C14" s="8" t="s">
        <v>21</v>
      </c>
      <c r="D14" s="50" t="s">
        <v>25</v>
      </c>
      <c r="E14" s="11">
        <v>18</v>
      </c>
      <c r="F14" s="16">
        <v>85</v>
      </c>
      <c r="G14" s="16">
        <v>2.7</v>
      </c>
      <c r="H14" s="16">
        <f>ROUND(F14*G14/1000,2)</f>
        <v>0.23</v>
      </c>
      <c r="I14" s="208">
        <f>ROUND(L14/N14,1)</f>
        <v>70.2</v>
      </c>
      <c r="J14" s="22">
        <f>ROUND(I14/G14,1)</f>
        <v>26</v>
      </c>
      <c r="K14" s="18">
        <f>ROUND(L14/M14,2)</f>
        <v>305.76</v>
      </c>
      <c r="L14" s="17">
        <v>17000</v>
      </c>
      <c r="M14" s="18">
        <f>ROUND(1/E14*1000,1)</f>
        <v>55.6</v>
      </c>
      <c r="N14" s="18">
        <f>ROUND(1/E14/F14/G14*1000000,1)</f>
        <v>242.1</v>
      </c>
      <c r="O14" s="155" t="s">
        <v>30</v>
      </c>
      <c r="P14" s="88"/>
    </row>
    <row r="15" spans="2:16" ht="13.5" customHeight="1">
      <c r="B15" s="79" t="s">
        <v>472</v>
      </c>
      <c r="C15" s="8" t="s">
        <v>21</v>
      </c>
      <c r="D15" s="50" t="s">
        <v>25</v>
      </c>
      <c r="E15" s="11">
        <v>18</v>
      </c>
      <c r="F15" s="16">
        <v>85</v>
      </c>
      <c r="G15" s="16">
        <v>3</v>
      </c>
      <c r="H15" s="16">
        <f>ROUND(F15*G15/1000,2)</f>
        <v>0.26</v>
      </c>
      <c r="I15" s="208">
        <f>ROUND(L15/N15,1)</f>
        <v>78</v>
      </c>
      <c r="J15" s="22">
        <f>ROUND(I15/G15,1)</f>
        <v>26</v>
      </c>
      <c r="K15" s="18">
        <f>ROUND(L15/M15,2)</f>
        <v>305.76</v>
      </c>
      <c r="L15" s="17">
        <v>17000</v>
      </c>
      <c r="M15" s="18">
        <f>ROUND(1/E15*1000,1)</f>
        <v>55.6</v>
      </c>
      <c r="N15" s="18">
        <f>ROUND(1/E15/F15/G15*1000000,1)</f>
        <v>217.9</v>
      </c>
      <c r="O15" s="155" t="s">
        <v>30</v>
      </c>
      <c r="P15" s="88"/>
    </row>
    <row r="16" spans="2:16" ht="5.25" customHeight="1">
      <c r="B16" s="79"/>
      <c r="C16" s="8"/>
      <c r="D16" s="50"/>
      <c r="E16" s="11"/>
      <c r="F16" s="16"/>
      <c r="G16" s="16"/>
      <c r="H16" s="16"/>
      <c r="I16" s="208"/>
      <c r="J16" s="22"/>
      <c r="K16" s="18"/>
      <c r="L16" s="17"/>
      <c r="M16" s="18"/>
      <c r="N16" s="18"/>
      <c r="O16" s="155"/>
      <c r="P16" s="88"/>
    </row>
    <row r="17" spans="2:16" ht="13.5" customHeight="1">
      <c r="B17" s="138" t="s">
        <v>587</v>
      </c>
      <c r="C17" s="8" t="s">
        <v>21</v>
      </c>
      <c r="D17" s="50" t="s">
        <v>25</v>
      </c>
      <c r="E17" s="11">
        <v>28</v>
      </c>
      <c r="F17" s="16">
        <v>136</v>
      </c>
      <c r="G17" s="16">
        <v>5</v>
      </c>
      <c r="H17" s="16">
        <f>ROUND(F17*G17/1000,2)</f>
        <v>0.68</v>
      </c>
      <c r="I17" s="208">
        <f>ROUND(L17/N17,1)</f>
        <v>314.3</v>
      </c>
      <c r="J17" s="22">
        <f>ROUND(I17/G17,1)</f>
        <v>62.9</v>
      </c>
      <c r="K17" s="18">
        <f>ROUND(L17/M17,2)</f>
        <v>462.18</v>
      </c>
      <c r="L17" s="17">
        <v>16500</v>
      </c>
      <c r="M17" s="18">
        <f>ROUND(1/E17*1000,1)</f>
        <v>35.7</v>
      </c>
      <c r="N17" s="18">
        <f>ROUND(1/E17/F17/G17*1000000,1)</f>
        <v>52.5</v>
      </c>
      <c r="O17" s="155" t="s">
        <v>196</v>
      </c>
      <c r="P17" s="88"/>
    </row>
    <row r="18" spans="2:16" ht="13.5" customHeight="1">
      <c r="B18" s="138" t="s">
        <v>587</v>
      </c>
      <c r="C18" s="8" t="s">
        <v>21</v>
      </c>
      <c r="D18" s="50" t="s">
        <v>25</v>
      </c>
      <c r="E18" s="11">
        <v>28</v>
      </c>
      <c r="F18" s="16">
        <v>136</v>
      </c>
      <c r="G18" s="16">
        <v>6</v>
      </c>
      <c r="H18" s="16">
        <f>ROUND(F18*G18/1000,2)</f>
        <v>0.82</v>
      </c>
      <c r="I18" s="208">
        <f>ROUND(L18/N18,1)</f>
        <v>376.7</v>
      </c>
      <c r="J18" s="22">
        <f>ROUND(I18/G18,1)</f>
        <v>62.8</v>
      </c>
      <c r="K18" s="18">
        <f>ROUND(L18/M18,2)</f>
        <v>462.18</v>
      </c>
      <c r="L18" s="17">
        <v>16500</v>
      </c>
      <c r="M18" s="18">
        <f>ROUND(1/E18*1000,1)</f>
        <v>35.7</v>
      </c>
      <c r="N18" s="18">
        <f>ROUND(1/E18/F18/G18*1000000,1)</f>
        <v>43.8</v>
      </c>
      <c r="O18" s="155" t="s">
        <v>196</v>
      </c>
      <c r="P18" s="88"/>
    </row>
    <row r="19" spans="2:16" ht="5.25" customHeight="1">
      <c r="B19" s="138"/>
      <c r="C19" s="8"/>
      <c r="D19" s="50"/>
      <c r="E19" s="11"/>
      <c r="F19" s="16"/>
      <c r="G19" s="16"/>
      <c r="H19" s="16"/>
      <c r="I19" s="208"/>
      <c r="J19" s="22"/>
      <c r="K19" s="18"/>
      <c r="L19" s="17"/>
      <c r="M19" s="18"/>
      <c r="N19" s="18"/>
      <c r="O19" s="155"/>
      <c r="P19" s="88"/>
    </row>
    <row r="20" spans="2:16" ht="13.5" customHeight="1">
      <c r="B20" s="79"/>
      <c r="C20" s="8" t="s">
        <v>21</v>
      </c>
      <c r="D20" s="50" t="s">
        <v>25</v>
      </c>
      <c r="E20" s="11">
        <v>36</v>
      </c>
      <c r="F20" s="16">
        <v>140</v>
      </c>
      <c r="G20" s="16">
        <v>3</v>
      </c>
      <c r="H20" s="16">
        <f>ROUND(F20*G20/1000,2)</f>
        <v>0.42</v>
      </c>
      <c r="I20" s="208">
        <f>ROUND(L20/N20,1)</f>
        <v>226.9</v>
      </c>
      <c r="J20" s="22">
        <f>ROUND(I20/G20,1)</f>
        <v>75.6</v>
      </c>
      <c r="K20" s="18">
        <f>ROUND(L20/M20,2)</f>
        <v>539.57</v>
      </c>
      <c r="L20" s="17">
        <v>15000</v>
      </c>
      <c r="M20" s="18">
        <f>ROUND(1/E20*1000,1)</f>
        <v>27.8</v>
      </c>
      <c r="N20" s="18">
        <f>ROUND(1/E20/F20/G20*1000000,1)</f>
        <v>66.1</v>
      </c>
      <c r="O20" s="155" t="s">
        <v>31</v>
      </c>
      <c r="P20" s="88"/>
    </row>
    <row r="21" spans="2:16" ht="13.5" customHeight="1">
      <c r="B21" s="79"/>
      <c r="C21" s="8" t="s">
        <v>21</v>
      </c>
      <c r="D21" s="50" t="s">
        <v>25</v>
      </c>
      <c r="E21" s="11">
        <v>36</v>
      </c>
      <c r="F21" s="16">
        <v>140</v>
      </c>
      <c r="G21" s="16">
        <v>4</v>
      </c>
      <c r="H21" s="16">
        <f>ROUND(F21*G21/1000,2)</f>
        <v>0.56</v>
      </c>
      <c r="I21" s="208">
        <f>ROUND(L21/N21,1)</f>
        <v>302.4</v>
      </c>
      <c r="J21" s="22">
        <f>ROUND(I21/G21,1)</f>
        <v>75.6</v>
      </c>
      <c r="K21" s="18">
        <f>ROUND(L21/M21,2)</f>
        <v>539.57</v>
      </c>
      <c r="L21" s="17">
        <v>15000</v>
      </c>
      <c r="M21" s="18">
        <f>ROUND(1/E21*1000,1)</f>
        <v>27.8</v>
      </c>
      <c r="N21" s="18">
        <f>ROUND(1/E21/F21/G21*1000000,1)</f>
        <v>49.6</v>
      </c>
      <c r="O21" s="155" t="s">
        <v>31</v>
      </c>
      <c r="P21" s="88"/>
    </row>
    <row r="22" spans="2:16" ht="13.5" customHeight="1">
      <c r="B22" s="86"/>
      <c r="C22" s="8" t="s">
        <v>21</v>
      </c>
      <c r="D22" s="50" t="s">
        <v>25</v>
      </c>
      <c r="E22" s="11">
        <v>36</v>
      </c>
      <c r="F22" s="16">
        <v>140</v>
      </c>
      <c r="G22" s="16">
        <v>5</v>
      </c>
      <c r="H22" s="16">
        <f>ROUND(F22*G22/1000,2)</f>
        <v>0.7</v>
      </c>
      <c r="I22" s="208">
        <f>ROUND(L22/N22,1)</f>
        <v>377.8</v>
      </c>
      <c r="J22" s="22">
        <f>ROUND(I22/G22,1)</f>
        <v>75.6</v>
      </c>
      <c r="K22" s="18">
        <f>ROUND(L22/M22,2)</f>
        <v>539.57</v>
      </c>
      <c r="L22" s="17">
        <v>15000</v>
      </c>
      <c r="M22" s="18">
        <f>ROUND(1/E22*1000,1)</f>
        <v>27.8</v>
      </c>
      <c r="N22" s="18">
        <f>ROUND(1/E22/F22/G22*1000000,1)</f>
        <v>39.7</v>
      </c>
      <c r="O22" s="155" t="s">
        <v>31</v>
      </c>
      <c r="P22" s="85"/>
    </row>
    <row r="23" spans="2:15" ht="25.5" customHeight="1">
      <c r="B23" s="364" t="s">
        <v>737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6"/>
    </row>
    <row r="24" spans="2:15" s="23" customFormat="1" ht="18" customHeight="1">
      <c r="B24" s="28"/>
      <c r="C24" s="28" t="s">
        <v>589</v>
      </c>
      <c r="D24" s="28" t="s">
        <v>733</v>
      </c>
      <c r="E24" s="28" t="s">
        <v>6</v>
      </c>
      <c r="F24" s="28" t="s">
        <v>12</v>
      </c>
      <c r="G24" s="28" t="s">
        <v>13</v>
      </c>
      <c r="H24" s="28"/>
      <c r="I24" s="191" t="s">
        <v>586</v>
      </c>
      <c r="J24" s="28"/>
      <c r="K24" s="28" t="s">
        <v>586</v>
      </c>
      <c r="L24" s="28" t="s">
        <v>731</v>
      </c>
      <c r="M24" s="194"/>
      <c r="N24" s="194"/>
      <c r="O24" s="200"/>
    </row>
    <row r="25" spans="2:15" s="23" customFormat="1" ht="12.75" customHeight="1">
      <c r="B25" s="139" t="s">
        <v>197</v>
      </c>
      <c r="C25" s="78" t="s">
        <v>21</v>
      </c>
      <c r="D25" s="50" t="s">
        <v>732</v>
      </c>
      <c r="E25" s="11">
        <v>16</v>
      </c>
      <c r="F25" s="14">
        <v>140</v>
      </c>
      <c r="G25" s="14">
        <v>2</v>
      </c>
      <c r="H25" s="16">
        <f>ROUND(F25*G25/1000,2)</f>
        <v>0.28</v>
      </c>
      <c r="I25" s="208">
        <f>ROUND(L25/N25,1)</f>
        <v>67.2</v>
      </c>
      <c r="J25" s="22">
        <f>ROUND(I25/G25,1)</f>
        <v>33.6</v>
      </c>
      <c r="K25" s="18">
        <f>ROUND(L25/M25,2)</f>
        <v>240</v>
      </c>
      <c r="L25" s="17">
        <v>15000</v>
      </c>
      <c r="M25" s="18">
        <f>ROUND(1/E25*1000,1)</f>
        <v>62.5</v>
      </c>
      <c r="N25" s="18">
        <f>ROUND(1/E25/F25/G25*1000000,1)</f>
        <v>223.2</v>
      </c>
      <c r="O25" s="193" t="s">
        <v>31</v>
      </c>
    </row>
    <row r="26" spans="2:16" ht="13.5" customHeight="1">
      <c r="B26" s="139" t="s">
        <v>197</v>
      </c>
      <c r="C26" s="78" t="s">
        <v>21</v>
      </c>
      <c r="D26" s="50" t="s">
        <v>732</v>
      </c>
      <c r="E26" s="11">
        <v>16</v>
      </c>
      <c r="F26" s="14">
        <v>140</v>
      </c>
      <c r="G26" s="14">
        <v>3</v>
      </c>
      <c r="H26" s="16">
        <f>ROUND(F26*G26/1000,2)</f>
        <v>0.42</v>
      </c>
      <c r="I26" s="208">
        <f>ROUND(L26/N26,1)</f>
        <v>100.8</v>
      </c>
      <c r="J26" s="22">
        <f>ROUND(I26/G26,1)</f>
        <v>33.6</v>
      </c>
      <c r="K26" s="18">
        <f>ROUND(L26/M26,2)</f>
        <v>240</v>
      </c>
      <c r="L26" s="17">
        <v>15000</v>
      </c>
      <c r="M26" s="18">
        <f>ROUND(1/E26*1000,1)</f>
        <v>62.5</v>
      </c>
      <c r="N26" s="18">
        <f>ROUND(1/E26/F26/G26*1000000,1)</f>
        <v>148.8</v>
      </c>
      <c r="O26" s="193" t="s">
        <v>31</v>
      </c>
      <c r="P26" s="84"/>
    </row>
    <row r="27" spans="2:16" ht="13.5" customHeight="1">
      <c r="B27" s="139" t="s">
        <v>197</v>
      </c>
      <c r="C27" s="78" t="s">
        <v>21</v>
      </c>
      <c r="D27" s="50" t="s">
        <v>732</v>
      </c>
      <c r="E27" s="11">
        <v>16</v>
      </c>
      <c r="F27" s="14">
        <v>140</v>
      </c>
      <c r="G27" s="14">
        <v>4</v>
      </c>
      <c r="H27" s="16">
        <f>ROUND(F27*G27/1000,2)</f>
        <v>0.56</v>
      </c>
      <c r="I27" s="208">
        <f>ROUND(L27/N27,1)</f>
        <v>134.4</v>
      </c>
      <c r="J27" s="22">
        <f>ROUND(I27/G27,1)</f>
        <v>33.6</v>
      </c>
      <c r="K27" s="18">
        <f>ROUND(L27/M27,2)</f>
        <v>240</v>
      </c>
      <c r="L27" s="17">
        <v>15000</v>
      </c>
      <c r="M27" s="18">
        <f>ROUND(1/E27*1000,1)</f>
        <v>62.5</v>
      </c>
      <c r="N27" s="18">
        <f>ROUND(1/E27/F27/G27*1000000,1)</f>
        <v>111.6</v>
      </c>
      <c r="O27" s="193" t="s">
        <v>31</v>
      </c>
      <c r="P27" s="84"/>
    </row>
    <row r="28" spans="2:16" ht="13.5" customHeight="1">
      <c r="B28" s="139" t="s">
        <v>197</v>
      </c>
      <c r="C28" s="78" t="s">
        <v>21</v>
      </c>
      <c r="D28" s="50" t="s">
        <v>732</v>
      </c>
      <c r="E28" s="11">
        <v>16</v>
      </c>
      <c r="F28" s="14">
        <v>140</v>
      </c>
      <c r="G28" s="14">
        <v>5</v>
      </c>
      <c r="H28" s="16">
        <f>ROUND(F28*G28/1000,2)</f>
        <v>0.7</v>
      </c>
      <c r="I28" s="208">
        <f>ROUND(L28/N28,1)</f>
        <v>168</v>
      </c>
      <c r="J28" s="22">
        <f>ROUND(I28/G28,1)</f>
        <v>33.6</v>
      </c>
      <c r="K28" s="18">
        <f>ROUND(L28/M28,2)</f>
        <v>240</v>
      </c>
      <c r="L28" s="17">
        <v>15000</v>
      </c>
      <c r="M28" s="18">
        <f>ROUND(1/E28*1000,1)</f>
        <v>62.5</v>
      </c>
      <c r="N28" s="18">
        <f>ROUND(1/E28/F28/G28*1000000,1)</f>
        <v>89.3</v>
      </c>
      <c r="O28" s="193" t="s">
        <v>31</v>
      </c>
      <c r="P28" s="84"/>
    </row>
    <row r="29" spans="2:16" ht="13.5" customHeight="1">
      <c r="B29" s="139" t="s">
        <v>197</v>
      </c>
      <c r="C29" s="78" t="s">
        <v>21</v>
      </c>
      <c r="D29" s="50" t="s">
        <v>732</v>
      </c>
      <c r="E29" s="11">
        <v>16</v>
      </c>
      <c r="F29" s="14">
        <v>140</v>
      </c>
      <c r="G29" s="14">
        <v>6</v>
      </c>
      <c r="H29" s="16">
        <f>ROUND(F29*G29/1000,2)</f>
        <v>0.84</v>
      </c>
      <c r="I29" s="208">
        <f>ROUND(L29/N29,1)</f>
        <v>235.2</v>
      </c>
      <c r="J29" s="22">
        <f>ROUND(I29/G29,1)</f>
        <v>39.2</v>
      </c>
      <c r="K29" s="18">
        <f>ROUND(L29/M29,2)</f>
        <v>280</v>
      </c>
      <c r="L29" s="17">
        <v>17500</v>
      </c>
      <c r="M29" s="18">
        <f>ROUND(1/E29*1000,1)</f>
        <v>62.5</v>
      </c>
      <c r="N29" s="18">
        <f>ROUND(1/E29/F29/G29*1000000,1)</f>
        <v>74.4</v>
      </c>
      <c r="O29" s="193" t="s">
        <v>31</v>
      </c>
      <c r="P29" s="84"/>
    </row>
    <row r="30" spans="2:16" ht="6" customHeight="1">
      <c r="B30" s="147"/>
      <c r="C30" s="78"/>
      <c r="D30" s="50"/>
      <c r="E30" s="11"/>
      <c r="F30" s="14"/>
      <c r="G30" s="14"/>
      <c r="H30" s="16"/>
      <c r="I30" s="208"/>
      <c r="J30" s="22"/>
      <c r="K30" s="18"/>
      <c r="L30" s="17"/>
      <c r="M30" s="18"/>
      <c r="N30" s="18"/>
      <c r="O30" s="193"/>
      <c r="P30" s="84"/>
    </row>
    <row r="31" spans="2:16" ht="5.25" customHeight="1">
      <c r="B31" s="147"/>
      <c r="C31" s="78"/>
      <c r="D31" s="50" t="s">
        <v>732</v>
      </c>
      <c r="E31" s="11"/>
      <c r="F31" s="14"/>
      <c r="G31" s="14"/>
      <c r="H31" s="16"/>
      <c r="I31" s="208"/>
      <c r="J31" s="22"/>
      <c r="K31" s="18"/>
      <c r="L31" s="17"/>
      <c r="M31" s="18"/>
      <c r="N31" s="18"/>
      <c r="O31" s="193"/>
      <c r="P31" s="84"/>
    </row>
    <row r="32" spans="2:16" ht="13.5" customHeight="1">
      <c r="B32" s="147"/>
      <c r="C32" s="78" t="s">
        <v>21</v>
      </c>
      <c r="D32" s="50" t="s">
        <v>732</v>
      </c>
      <c r="E32" s="11">
        <v>16</v>
      </c>
      <c r="F32" s="14">
        <v>111</v>
      </c>
      <c r="G32" s="14">
        <v>3</v>
      </c>
      <c r="H32" s="16">
        <f>ROUND(F32*G32/1000,2)</f>
        <v>0.33</v>
      </c>
      <c r="I32" s="208">
        <f>ROUND(L32/N32,1)</f>
        <v>79.9</v>
      </c>
      <c r="J32" s="22">
        <f>ROUND(I32/G32,1)</f>
        <v>26.6</v>
      </c>
      <c r="K32" s="18">
        <f>ROUND(L32/M32,2)</f>
        <v>240</v>
      </c>
      <c r="L32" s="17">
        <v>15000</v>
      </c>
      <c r="M32" s="18">
        <f>ROUND(1/E32*1000,1)</f>
        <v>62.5</v>
      </c>
      <c r="N32" s="18">
        <f>ROUND(1/E32/F32/G32*1000000,1)</f>
        <v>187.7</v>
      </c>
      <c r="O32" s="193" t="s">
        <v>473</v>
      </c>
      <c r="P32" s="84"/>
    </row>
    <row r="33" spans="2:16" ht="13.5" customHeight="1">
      <c r="B33" s="147"/>
      <c r="C33" s="78" t="s">
        <v>21</v>
      </c>
      <c r="D33" s="50" t="s">
        <v>732</v>
      </c>
      <c r="E33" s="11">
        <v>16</v>
      </c>
      <c r="F33" s="14">
        <v>136</v>
      </c>
      <c r="G33" s="14">
        <v>5</v>
      </c>
      <c r="H33" s="16">
        <f>ROUND(F33*G33/1000,2)</f>
        <v>0.68</v>
      </c>
      <c r="I33" s="208">
        <f>ROUND(L33/N33,1)</f>
        <v>163.2</v>
      </c>
      <c r="J33" s="22">
        <f>ROUND(I33/G33,1)</f>
        <v>32.6</v>
      </c>
      <c r="K33" s="18">
        <f>ROUND(L33/M33,2)</f>
        <v>240</v>
      </c>
      <c r="L33" s="17">
        <v>15000</v>
      </c>
      <c r="M33" s="18">
        <f>ROUND(1/E33*1000,1)</f>
        <v>62.5</v>
      </c>
      <c r="N33" s="18">
        <f>ROUND(1/E33/F33/G33*1000000,1)</f>
        <v>91.9</v>
      </c>
      <c r="O33" s="193" t="s">
        <v>473</v>
      </c>
      <c r="P33" s="84"/>
    </row>
    <row r="34" spans="2:16" ht="6" customHeight="1">
      <c r="B34" s="147"/>
      <c r="C34" s="78"/>
      <c r="D34" s="50"/>
      <c r="E34" s="11"/>
      <c r="F34" s="14"/>
      <c r="G34" s="14"/>
      <c r="H34" s="16"/>
      <c r="I34" s="208"/>
      <c r="J34" s="22"/>
      <c r="K34" s="18"/>
      <c r="L34" s="17"/>
      <c r="M34" s="18"/>
      <c r="N34" s="18"/>
      <c r="O34" s="193"/>
      <c r="P34" s="84"/>
    </row>
    <row r="35" spans="2:16" ht="13.5" customHeight="1">
      <c r="B35" s="147"/>
      <c r="C35" s="78" t="s">
        <v>21</v>
      </c>
      <c r="D35" s="50" t="s">
        <v>732</v>
      </c>
      <c r="E35" s="11">
        <v>18</v>
      </c>
      <c r="F35" s="14">
        <v>110</v>
      </c>
      <c r="G35" s="14">
        <v>6</v>
      </c>
      <c r="H35" s="16">
        <f>ROUND(F35*G35/1000,2)</f>
        <v>0.66</v>
      </c>
      <c r="I35" s="208">
        <f>ROUND(L35/N35,1)</f>
        <v>186.5</v>
      </c>
      <c r="J35" s="22">
        <f>ROUND(I35/G35,1)</f>
        <v>31.1</v>
      </c>
      <c r="K35" s="18">
        <f>ROUND(L35/M35,2)</f>
        <v>282.37</v>
      </c>
      <c r="L35" s="17">
        <v>15700</v>
      </c>
      <c r="M35" s="18">
        <f>ROUND(1/E35*1000,1)</f>
        <v>55.6</v>
      </c>
      <c r="N35" s="18">
        <f>ROUND(1/E35/F35/G35*1000000,1)</f>
        <v>84.2</v>
      </c>
      <c r="O35" s="193" t="s">
        <v>65</v>
      </c>
      <c r="P35" s="84"/>
    </row>
    <row r="36" spans="2:16" ht="13.5" customHeight="1">
      <c r="B36" s="147"/>
      <c r="C36" s="78" t="s">
        <v>21</v>
      </c>
      <c r="D36" s="50" t="s">
        <v>732</v>
      </c>
      <c r="E36" s="11">
        <v>18</v>
      </c>
      <c r="F36" s="14">
        <v>135</v>
      </c>
      <c r="G36" s="14">
        <v>2</v>
      </c>
      <c r="H36" s="16">
        <f>ROUND(F36*G36/1000,2)</f>
        <v>0.27</v>
      </c>
      <c r="I36" s="208">
        <f>ROUND(L36/N36,1)</f>
        <v>76.3</v>
      </c>
      <c r="J36" s="22">
        <f>ROUND(I36/G36,1)</f>
        <v>38.2</v>
      </c>
      <c r="K36" s="18">
        <f>ROUND(L36/M36,2)</f>
        <v>282.37</v>
      </c>
      <c r="L36" s="17">
        <v>15700</v>
      </c>
      <c r="M36" s="18">
        <f>ROUND(1/E36*1000,1)</f>
        <v>55.6</v>
      </c>
      <c r="N36" s="18">
        <f>ROUND(1/E36/F36/G36*1000000,1)</f>
        <v>205.8</v>
      </c>
      <c r="O36" s="193" t="s">
        <v>65</v>
      </c>
      <c r="P36" s="84"/>
    </row>
    <row r="37" spans="2:16" ht="13.5" customHeight="1">
      <c r="B37" s="147"/>
      <c r="C37" s="78" t="s">
        <v>21</v>
      </c>
      <c r="D37" s="50" t="s">
        <v>732</v>
      </c>
      <c r="E37" s="11">
        <v>18</v>
      </c>
      <c r="F37" s="14">
        <v>135</v>
      </c>
      <c r="G37" s="14">
        <v>3</v>
      </c>
      <c r="H37" s="16">
        <f>ROUND(F37*G37/1000,2)</f>
        <v>0.41</v>
      </c>
      <c r="I37" s="208">
        <f>ROUND(L37/N37,1)</f>
        <v>114.4</v>
      </c>
      <c r="J37" s="22">
        <f>ROUND(I37/G37,1)</f>
        <v>38.1</v>
      </c>
      <c r="K37" s="18">
        <f>ROUND(L37/M37,2)</f>
        <v>282.37</v>
      </c>
      <c r="L37" s="17">
        <v>15700</v>
      </c>
      <c r="M37" s="18">
        <f>ROUND(1/E37*1000,1)</f>
        <v>55.6</v>
      </c>
      <c r="N37" s="18">
        <f>ROUND(1/E37/F37/G37*1000000,1)</f>
        <v>137.2</v>
      </c>
      <c r="O37" s="193" t="s">
        <v>65</v>
      </c>
      <c r="P37" s="84"/>
    </row>
    <row r="38" spans="2:16" ht="13.5" customHeight="1">
      <c r="B38" s="147"/>
      <c r="C38" s="78" t="s">
        <v>21</v>
      </c>
      <c r="D38" s="50" t="s">
        <v>732</v>
      </c>
      <c r="E38" s="11">
        <v>18</v>
      </c>
      <c r="F38" s="14">
        <v>135</v>
      </c>
      <c r="G38" s="14">
        <v>6</v>
      </c>
      <c r="H38" s="16">
        <f>ROUND(F38*G38/1000,2)</f>
        <v>0.81</v>
      </c>
      <c r="I38" s="208">
        <f>ROUND(L38/N38,1)</f>
        <v>228.9</v>
      </c>
      <c r="J38" s="22">
        <f>ROUND(I38/G38,1)</f>
        <v>38.2</v>
      </c>
      <c r="K38" s="18">
        <f>ROUND(L38/M38,2)</f>
        <v>282.37</v>
      </c>
      <c r="L38" s="17">
        <v>15700</v>
      </c>
      <c r="M38" s="18">
        <f>ROUND(1/E38*1000,1)</f>
        <v>55.6</v>
      </c>
      <c r="N38" s="18">
        <f>ROUND(1/E38/F38/G38*1000000,1)</f>
        <v>68.6</v>
      </c>
      <c r="O38" s="193" t="s">
        <v>65</v>
      </c>
      <c r="P38" s="84"/>
    </row>
    <row r="39" spans="2:16" ht="7.5" customHeight="1">
      <c r="B39" s="125"/>
      <c r="C39" s="137"/>
      <c r="D39" s="50"/>
      <c r="E39" s="116"/>
      <c r="F39" s="5"/>
      <c r="G39" s="5"/>
      <c r="H39" s="25"/>
      <c r="I39" s="209"/>
      <c r="J39" s="126"/>
      <c r="K39" s="122"/>
      <c r="L39" s="121"/>
      <c r="M39" s="122"/>
      <c r="N39" s="122"/>
      <c r="O39" s="201"/>
      <c r="P39" s="84"/>
    </row>
    <row r="40" spans="2:16" ht="13.5" customHeight="1">
      <c r="B40" s="141" t="s">
        <v>198</v>
      </c>
      <c r="C40" s="115" t="s">
        <v>21</v>
      </c>
      <c r="D40" s="50" t="s">
        <v>22</v>
      </c>
      <c r="E40" s="28">
        <v>18</v>
      </c>
      <c r="F40" s="28">
        <v>140</v>
      </c>
      <c r="G40" s="28">
        <v>2</v>
      </c>
      <c r="H40" s="180">
        <f>ROUND(F40*G40/1000,2)</f>
        <v>0.28</v>
      </c>
      <c r="I40" s="208">
        <f>ROUND(L40/N40,1)</f>
        <v>80.6</v>
      </c>
      <c r="J40" s="180">
        <f>ROUND(I40/G40,1)</f>
        <v>40.3</v>
      </c>
      <c r="K40" s="180">
        <f>ROUND(L40/M40,2)</f>
        <v>287.77</v>
      </c>
      <c r="L40" s="180">
        <v>16000</v>
      </c>
      <c r="M40" s="180">
        <f>ROUND(1/E40*1000,1)</f>
        <v>55.6</v>
      </c>
      <c r="N40" s="180">
        <f>ROUND(1/E40/F40/G40*1000000,1)</f>
        <v>198.4</v>
      </c>
      <c r="O40" s="202" t="s">
        <v>61</v>
      </c>
      <c r="P40" s="84"/>
    </row>
    <row r="41" spans="2:16" ht="13.5" customHeight="1">
      <c r="B41" s="141" t="s">
        <v>198</v>
      </c>
      <c r="C41" s="115" t="s">
        <v>21</v>
      </c>
      <c r="D41" s="50" t="s">
        <v>22</v>
      </c>
      <c r="E41" s="28">
        <v>18</v>
      </c>
      <c r="F41" s="28">
        <v>140</v>
      </c>
      <c r="G41" s="28">
        <v>3</v>
      </c>
      <c r="H41" s="180">
        <f>ROUND(F41*G41/1000,2)</f>
        <v>0.42</v>
      </c>
      <c r="I41" s="208">
        <f>ROUND(L41/N41,1)</f>
        <v>151.2</v>
      </c>
      <c r="J41" s="180">
        <f>ROUND(I41/G41,1)</f>
        <v>50.4</v>
      </c>
      <c r="K41" s="180">
        <f>ROUND(L41/M41,2)</f>
        <v>359.71</v>
      </c>
      <c r="L41" s="180">
        <v>20000</v>
      </c>
      <c r="M41" s="180">
        <f>ROUND(1/E41*1000,1)</f>
        <v>55.6</v>
      </c>
      <c r="N41" s="180">
        <f>ROUND(1/E41/F41/G41*1000000,1)</f>
        <v>132.3</v>
      </c>
      <c r="O41" s="202" t="s">
        <v>61</v>
      </c>
      <c r="P41" s="84"/>
    </row>
    <row r="42" spans="2:16" ht="13.5" customHeight="1">
      <c r="B42" s="141" t="s">
        <v>198</v>
      </c>
      <c r="C42" s="115" t="s">
        <v>21</v>
      </c>
      <c r="D42" s="50" t="s">
        <v>22</v>
      </c>
      <c r="E42" s="28">
        <v>18</v>
      </c>
      <c r="F42" s="28">
        <v>140</v>
      </c>
      <c r="G42" s="28">
        <v>4</v>
      </c>
      <c r="H42" s="180">
        <f>ROUND(F42*G42/1000,2)</f>
        <v>0.56</v>
      </c>
      <c r="I42" s="208">
        <f>ROUND(L42/N42,1)</f>
        <v>201.6</v>
      </c>
      <c r="J42" s="180">
        <f>ROUND(I42/G42,1)</f>
        <v>50.4</v>
      </c>
      <c r="K42" s="180">
        <f>ROUND(L42/M42,2)</f>
        <v>359.71</v>
      </c>
      <c r="L42" s="180">
        <v>20000</v>
      </c>
      <c r="M42" s="180">
        <f>ROUND(1/E42*1000,1)</f>
        <v>55.6</v>
      </c>
      <c r="N42" s="180">
        <f>ROUND(1/E42/F42/G42*1000000,1)</f>
        <v>99.2</v>
      </c>
      <c r="O42" s="202" t="s">
        <v>61</v>
      </c>
      <c r="P42" s="84"/>
    </row>
    <row r="43" spans="2:16" ht="13.5" customHeight="1">
      <c r="B43" s="141" t="s">
        <v>198</v>
      </c>
      <c r="C43" s="115" t="s">
        <v>21</v>
      </c>
      <c r="D43" s="50" t="s">
        <v>22</v>
      </c>
      <c r="E43" s="28">
        <v>18</v>
      </c>
      <c r="F43" s="28">
        <v>140</v>
      </c>
      <c r="G43" s="28">
        <v>5</v>
      </c>
      <c r="H43" s="180">
        <f>ROUND(F43*G43/1000,2)</f>
        <v>0.7</v>
      </c>
      <c r="I43" s="208">
        <f>ROUND(L43/N43,1)</f>
        <v>251.9</v>
      </c>
      <c r="J43" s="180">
        <f>ROUND(I43/G43,1)</f>
        <v>50.4</v>
      </c>
      <c r="K43" s="180">
        <f>ROUND(L43/M43,2)</f>
        <v>359.71</v>
      </c>
      <c r="L43" s="180">
        <v>20000</v>
      </c>
      <c r="M43" s="180">
        <f>ROUND(1/E43*1000,1)</f>
        <v>55.6</v>
      </c>
      <c r="N43" s="180">
        <f>ROUND(1/E43/F43/G43*1000000,1)</f>
        <v>79.4</v>
      </c>
      <c r="O43" s="202" t="s">
        <v>61</v>
      </c>
      <c r="P43" s="84"/>
    </row>
    <row r="44" spans="2:16" ht="13.5" customHeight="1" thickBot="1">
      <c r="B44" s="142" t="s">
        <v>198</v>
      </c>
      <c r="C44" s="181" t="s">
        <v>21</v>
      </c>
      <c r="D44" s="50" t="s">
        <v>22</v>
      </c>
      <c r="E44" s="35">
        <v>18</v>
      </c>
      <c r="F44" s="35">
        <v>140</v>
      </c>
      <c r="G44" s="35">
        <v>6</v>
      </c>
      <c r="H44" s="182">
        <f>ROUND(F44*G44/1000,2)</f>
        <v>0.84</v>
      </c>
      <c r="I44" s="210">
        <f>ROUND(L44/N44,1)</f>
        <v>302.6</v>
      </c>
      <c r="J44" s="182">
        <f>ROUND(I44/G44,1)</f>
        <v>50.4</v>
      </c>
      <c r="K44" s="182">
        <f>ROUND(L44/M44,2)</f>
        <v>359.71</v>
      </c>
      <c r="L44" s="182">
        <v>20000</v>
      </c>
      <c r="M44" s="182">
        <f>ROUND(1/E44*1000,1)</f>
        <v>55.6</v>
      </c>
      <c r="N44" s="182">
        <f>ROUND(1/E44/F44/G44*1000000,1)</f>
        <v>66.1</v>
      </c>
      <c r="O44" s="203" t="s">
        <v>61</v>
      </c>
      <c r="P44" s="84"/>
    </row>
    <row r="45" spans="2:16" ht="5.25" customHeight="1">
      <c r="B45" s="127"/>
      <c r="C45" s="140"/>
      <c r="D45" s="50"/>
      <c r="E45" s="12"/>
      <c r="F45" s="15"/>
      <c r="G45" s="15"/>
      <c r="H45" s="24"/>
      <c r="I45" s="207"/>
      <c r="J45" s="129"/>
      <c r="K45" s="19"/>
      <c r="L45" s="20"/>
      <c r="M45" s="19"/>
      <c r="N45" s="19"/>
      <c r="O45" s="204"/>
      <c r="P45" s="84"/>
    </row>
    <row r="46" spans="2:16" ht="13.5" customHeight="1">
      <c r="B46" s="93"/>
      <c r="C46" s="1" t="s">
        <v>9</v>
      </c>
      <c r="D46" s="50" t="s">
        <v>732</v>
      </c>
      <c r="E46" s="28">
        <v>20</v>
      </c>
      <c r="F46" s="14">
        <v>136</v>
      </c>
      <c r="G46" s="14">
        <v>3</v>
      </c>
      <c r="H46" s="1">
        <f>ROUND(F46*G46/1000,2)</f>
        <v>0.41</v>
      </c>
      <c r="I46" s="208">
        <f>ROUND(L46/N46,1)</f>
        <v>122.4</v>
      </c>
      <c r="J46" s="1">
        <f>ROUND(I46/G46,1)</f>
        <v>40.8</v>
      </c>
      <c r="K46" s="1">
        <f>ROUND(L46/M46,2)</f>
        <v>300</v>
      </c>
      <c r="L46" s="70">
        <v>15000</v>
      </c>
      <c r="M46" s="1">
        <f>ROUND(1/E46*1000,1)</f>
        <v>50</v>
      </c>
      <c r="N46" s="1">
        <f>ROUND(1/E46/F46/G46*1000000,1)</f>
        <v>122.5</v>
      </c>
      <c r="O46" s="205" t="s">
        <v>473</v>
      </c>
      <c r="P46" s="84"/>
    </row>
    <row r="47" spans="2:16" ht="13.5" customHeight="1">
      <c r="B47" s="93"/>
      <c r="C47" s="1" t="s">
        <v>9</v>
      </c>
      <c r="D47" s="50" t="s">
        <v>732</v>
      </c>
      <c r="E47" s="28">
        <v>20</v>
      </c>
      <c r="F47" s="14">
        <v>136</v>
      </c>
      <c r="G47" s="14">
        <v>4</v>
      </c>
      <c r="H47" s="1">
        <f>ROUND(F47*G47/1000,2)</f>
        <v>0.54</v>
      </c>
      <c r="I47" s="208">
        <f>ROUND(L47/N47,1)</f>
        <v>163.2</v>
      </c>
      <c r="J47" s="1">
        <f>ROUND(I47/G47,1)</f>
        <v>40.8</v>
      </c>
      <c r="K47" s="1">
        <f>ROUND(L47/M47,2)</f>
        <v>300</v>
      </c>
      <c r="L47" s="70">
        <v>15000</v>
      </c>
      <c r="M47" s="1">
        <f>ROUND(1/E47*1000,1)</f>
        <v>50</v>
      </c>
      <c r="N47" s="1">
        <f>ROUND(1/E47/F47/G47*1000000,1)</f>
        <v>91.9</v>
      </c>
      <c r="O47" s="205" t="s">
        <v>473</v>
      </c>
      <c r="P47" s="84"/>
    </row>
    <row r="48" spans="2:16" ht="13.5" customHeight="1">
      <c r="B48" s="93"/>
      <c r="C48" s="1" t="s">
        <v>9</v>
      </c>
      <c r="D48" s="50" t="s">
        <v>732</v>
      </c>
      <c r="E48" s="28">
        <v>20</v>
      </c>
      <c r="F48" s="14">
        <v>136</v>
      </c>
      <c r="G48" s="14">
        <v>5</v>
      </c>
      <c r="H48" s="1">
        <f>ROUND(F48*G48/1000,2)</f>
        <v>0.68</v>
      </c>
      <c r="I48" s="208">
        <f>ROUND(L48/N48,1)</f>
        <v>204.1</v>
      </c>
      <c r="J48" s="1">
        <f>ROUND(I48/G48,1)</f>
        <v>40.8</v>
      </c>
      <c r="K48" s="1">
        <f>ROUND(L48/M48,2)</f>
        <v>300</v>
      </c>
      <c r="L48" s="70">
        <v>15000</v>
      </c>
      <c r="M48" s="1">
        <f>ROUND(1/E48*1000,1)</f>
        <v>50</v>
      </c>
      <c r="N48" s="1">
        <f>ROUND(1/E48/F48/G48*1000000,1)</f>
        <v>73.5</v>
      </c>
      <c r="O48" s="205" t="s">
        <v>473</v>
      </c>
      <c r="P48" s="84"/>
    </row>
    <row r="49" spans="2:16" ht="7.5" customHeight="1">
      <c r="B49" s="93"/>
      <c r="C49" s="1"/>
      <c r="D49" s="50"/>
      <c r="E49" s="28"/>
      <c r="F49" s="14"/>
      <c r="G49" s="14"/>
      <c r="H49" s="1"/>
      <c r="I49" s="208"/>
      <c r="J49" s="1"/>
      <c r="K49" s="1"/>
      <c r="L49" s="70"/>
      <c r="M49" s="1"/>
      <c r="N49" s="1"/>
      <c r="O49" s="205"/>
      <c r="P49" s="84"/>
    </row>
    <row r="50" spans="2:16" ht="13.5" customHeight="1">
      <c r="B50" s="93"/>
      <c r="C50" s="1" t="s">
        <v>9</v>
      </c>
      <c r="D50" s="50" t="s">
        <v>732</v>
      </c>
      <c r="E50" s="28">
        <v>28</v>
      </c>
      <c r="F50" s="14">
        <v>135</v>
      </c>
      <c r="G50" s="14">
        <v>6</v>
      </c>
      <c r="H50" s="1">
        <f>ROUND(F50*G50/1000,2)</f>
        <v>0.81</v>
      </c>
      <c r="I50" s="208">
        <f>ROUND(L50/N50,1)</f>
        <v>351.5</v>
      </c>
      <c r="J50" s="1">
        <f>ROUND(I50/G50,1)</f>
        <v>58.6</v>
      </c>
      <c r="K50" s="1">
        <f>ROUND(L50/M50,2)</f>
        <v>434.17</v>
      </c>
      <c r="L50" s="70">
        <v>15500</v>
      </c>
      <c r="M50" s="1">
        <f>ROUND(1/E50*1000,1)</f>
        <v>35.7</v>
      </c>
      <c r="N50" s="1">
        <f>ROUND(1/E50/F50/G50*1000000,1)</f>
        <v>44.1</v>
      </c>
      <c r="O50" s="205" t="s">
        <v>30</v>
      </c>
      <c r="P50" s="84"/>
    </row>
    <row r="51" spans="2:16" ht="13.5" customHeight="1">
      <c r="B51" s="83"/>
      <c r="C51" s="1" t="s">
        <v>9</v>
      </c>
      <c r="D51" s="50" t="s">
        <v>732</v>
      </c>
      <c r="E51" s="28">
        <v>28</v>
      </c>
      <c r="F51" s="14">
        <v>150</v>
      </c>
      <c r="G51" s="14">
        <v>6</v>
      </c>
      <c r="H51" s="1">
        <f>ROUND(F51*G51/1000,2)</f>
        <v>0.9</v>
      </c>
      <c r="I51" s="208">
        <f>ROUND(L51/N51,1)</f>
        <v>390.4</v>
      </c>
      <c r="J51" s="1">
        <f>ROUND(I51/G51,1)</f>
        <v>65.1</v>
      </c>
      <c r="K51" s="1">
        <f>ROUND(L51/M51,2)</f>
        <v>434.17</v>
      </c>
      <c r="L51" s="70">
        <v>15500</v>
      </c>
      <c r="M51" s="1">
        <f>ROUND(1/E51*1000,1)</f>
        <v>35.7</v>
      </c>
      <c r="N51" s="1">
        <f>ROUND(1/E51/F51/G51*1000000,1)</f>
        <v>39.7</v>
      </c>
      <c r="O51" s="205" t="s">
        <v>30</v>
      </c>
      <c r="P51" s="84"/>
    </row>
    <row r="52" spans="2:16" ht="13.5" customHeight="1">
      <c r="B52" s="72"/>
      <c r="C52" s="1" t="s">
        <v>9</v>
      </c>
      <c r="D52" s="50" t="s">
        <v>732</v>
      </c>
      <c r="E52" s="28">
        <v>28</v>
      </c>
      <c r="F52" s="14">
        <v>180</v>
      </c>
      <c r="G52" s="14">
        <v>6</v>
      </c>
      <c r="H52" s="1">
        <f>ROUND(F52*G52/1000,2)</f>
        <v>1.08</v>
      </c>
      <c r="I52" s="208">
        <f>ROUND(L52/N52,1)</f>
        <v>468.3</v>
      </c>
      <c r="J52" s="1">
        <f>ROUND(I52/G52,1)</f>
        <v>78.1</v>
      </c>
      <c r="K52" s="1">
        <f>ROUND(L52/M52,2)</f>
        <v>434.17</v>
      </c>
      <c r="L52" s="70">
        <v>15500</v>
      </c>
      <c r="M52" s="1">
        <f>ROUND(1/E52*1000,1)</f>
        <v>35.7</v>
      </c>
      <c r="N52" s="1">
        <f>ROUND(1/E52/F52/G52*1000000,1)</f>
        <v>33.1</v>
      </c>
      <c r="O52" s="205" t="s">
        <v>30</v>
      </c>
      <c r="P52" s="84"/>
    </row>
    <row r="53" spans="2:16" ht="26.25" customHeight="1">
      <c r="B53" s="367" t="s">
        <v>62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9"/>
      <c r="P53" s="10"/>
    </row>
    <row r="54" spans="2:16" s="23" customFormat="1" ht="13.5" customHeight="1">
      <c r="B54" s="215"/>
      <c r="C54" s="28" t="s">
        <v>589</v>
      </c>
      <c r="D54" s="28" t="s">
        <v>733</v>
      </c>
      <c r="E54" s="28" t="s">
        <v>6</v>
      </c>
      <c r="F54" s="28" t="s">
        <v>12</v>
      </c>
      <c r="G54" s="28" t="s">
        <v>13</v>
      </c>
      <c r="H54" s="28"/>
      <c r="I54" s="28" t="s">
        <v>586</v>
      </c>
      <c r="J54" s="28"/>
      <c r="K54" s="28" t="s">
        <v>586</v>
      </c>
      <c r="L54" s="28" t="s">
        <v>731</v>
      </c>
      <c r="M54" s="215"/>
      <c r="N54" s="215"/>
      <c r="O54" s="216"/>
      <c r="P54" s="10"/>
    </row>
    <row r="55" spans="2:16" s="23" customFormat="1" ht="13.5" customHeight="1">
      <c r="B55" s="215"/>
      <c r="C55" s="184" t="s">
        <v>9</v>
      </c>
      <c r="D55" s="72"/>
      <c r="E55" s="28">
        <v>18</v>
      </c>
      <c r="F55" s="119">
        <v>90</v>
      </c>
      <c r="G55" s="119">
        <v>3</v>
      </c>
      <c r="H55" s="184">
        <f>ROUND(F55*G55/1000,2)</f>
        <v>0.27</v>
      </c>
      <c r="I55" s="217">
        <f>ROUND(L55/N55,1)</f>
        <v>65.6</v>
      </c>
      <c r="J55" s="184">
        <f>ROUND(I55/G55,1)</f>
        <v>21.9</v>
      </c>
      <c r="K55" s="184">
        <f>ROUND(L55/M55,2)</f>
        <v>242.81</v>
      </c>
      <c r="L55" s="70">
        <v>13500</v>
      </c>
      <c r="M55" s="184">
        <f>ROUND(1/E55*1000,1)</f>
        <v>55.6</v>
      </c>
      <c r="N55" s="184">
        <f>ROUND(1/E55/F55/G55*1000000,1)</f>
        <v>205.8</v>
      </c>
      <c r="O55" s="119"/>
      <c r="P55" s="10"/>
    </row>
    <row r="56" spans="2:16" s="23" customFormat="1" ht="3" customHeight="1">
      <c r="B56" s="215"/>
      <c r="C56" s="184"/>
      <c r="D56" s="72"/>
      <c r="E56" s="28"/>
      <c r="F56" s="119"/>
      <c r="G56" s="119"/>
      <c r="H56" s="184"/>
      <c r="I56" s="217"/>
      <c r="J56" s="184"/>
      <c r="K56" s="184"/>
      <c r="L56" s="70"/>
      <c r="M56" s="184"/>
      <c r="N56" s="184"/>
      <c r="O56" s="119"/>
      <c r="P56" s="10"/>
    </row>
    <row r="57" spans="2:16" s="23" customFormat="1" ht="13.5" customHeight="1">
      <c r="B57" s="72"/>
      <c r="C57" s="184" t="s">
        <v>9</v>
      </c>
      <c r="D57" s="72"/>
      <c r="E57" s="28">
        <v>18</v>
      </c>
      <c r="F57" s="119">
        <v>110</v>
      </c>
      <c r="G57" s="119">
        <v>2</v>
      </c>
      <c r="H57" s="184">
        <f>ROUND(F57*G57/1000,2)</f>
        <v>0.22</v>
      </c>
      <c r="I57" s="217">
        <f>ROUND(L57/N57,1)</f>
        <v>57.4</v>
      </c>
      <c r="J57" s="184">
        <f>ROUND(I57/G57,1)</f>
        <v>28.7</v>
      </c>
      <c r="K57" s="184">
        <f>ROUND(L57/M57,2)</f>
        <v>260.79</v>
      </c>
      <c r="L57" s="70">
        <v>14500</v>
      </c>
      <c r="M57" s="184">
        <f>ROUND(1/E57*1000,1)</f>
        <v>55.6</v>
      </c>
      <c r="N57" s="184">
        <f>ROUND(1/E57/F57/G57*1000000,1)</f>
        <v>252.5</v>
      </c>
      <c r="O57" s="119" t="s">
        <v>65</v>
      </c>
      <c r="P57" s="10"/>
    </row>
    <row r="58" spans="2:16" s="23" customFormat="1" ht="13.5" customHeight="1">
      <c r="B58" s="72"/>
      <c r="C58" s="184" t="s">
        <v>9</v>
      </c>
      <c r="D58" s="72"/>
      <c r="E58" s="28">
        <v>18</v>
      </c>
      <c r="F58" s="119">
        <v>110</v>
      </c>
      <c r="G58" s="119">
        <v>3</v>
      </c>
      <c r="H58" s="184">
        <f>ROUND(F58*G58/1000,2)</f>
        <v>0.33</v>
      </c>
      <c r="I58" s="217">
        <f>ROUND(L58/N58,1)</f>
        <v>86.1</v>
      </c>
      <c r="J58" s="184">
        <f>ROUND(I58/G58,1)</f>
        <v>28.7</v>
      </c>
      <c r="K58" s="184">
        <f>ROUND(L58/M58,2)</f>
        <v>260.79</v>
      </c>
      <c r="L58" s="70">
        <v>14500</v>
      </c>
      <c r="M58" s="184">
        <f>ROUND(1/E58*1000,1)</f>
        <v>55.6</v>
      </c>
      <c r="N58" s="184">
        <f>ROUND(1/E58/F58/G58*1000000,1)</f>
        <v>168.4</v>
      </c>
      <c r="O58" s="119" t="s">
        <v>65</v>
      </c>
      <c r="P58" s="10"/>
    </row>
    <row r="59" spans="2:16" s="23" customFormat="1" ht="13.5" customHeight="1">
      <c r="B59" s="72"/>
      <c r="C59" s="184" t="s">
        <v>9</v>
      </c>
      <c r="D59" s="72"/>
      <c r="E59" s="28">
        <v>18</v>
      </c>
      <c r="F59" s="119">
        <v>86</v>
      </c>
      <c r="G59" s="119">
        <v>2</v>
      </c>
      <c r="H59" s="184">
        <f>ROUND(F59*G59/1000,2)</f>
        <v>0.17</v>
      </c>
      <c r="I59" s="217">
        <f>ROUND(L59/N59,1)</f>
        <v>44.9</v>
      </c>
      <c r="J59" s="184">
        <f>ROUND(I59/G59,1)</f>
        <v>22.5</v>
      </c>
      <c r="K59" s="184">
        <f>ROUND(L59/M59,2)</f>
        <v>260.79</v>
      </c>
      <c r="L59" s="70">
        <v>14500</v>
      </c>
      <c r="M59" s="184">
        <f>ROUND(1/E59*1000,1)</f>
        <v>55.6</v>
      </c>
      <c r="N59" s="184">
        <f>ROUND(1/E59/F59/G59*1000000,1)</f>
        <v>323</v>
      </c>
      <c r="O59" s="119" t="s">
        <v>65</v>
      </c>
      <c r="P59" s="10"/>
    </row>
    <row r="60" spans="2:16" s="23" customFormat="1" ht="13.5" customHeight="1">
      <c r="B60" s="72"/>
      <c r="C60" s="184" t="s">
        <v>9</v>
      </c>
      <c r="D60" s="131"/>
      <c r="E60" s="28">
        <v>18</v>
      </c>
      <c r="F60" s="119">
        <v>86</v>
      </c>
      <c r="G60" s="119">
        <v>3</v>
      </c>
      <c r="H60" s="184">
        <f>ROUND(F60*G60/1000,2)</f>
        <v>0.26</v>
      </c>
      <c r="I60" s="217">
        <f>ROUND(L60/N60,1)</f>
        <v>67.3</v>
      </c>
      <c r="J60" s="184">
        <f>ROUND(I60/G60,1)</f>
        <v>22.4</v>
      </c>
      <c r="K60" s="184">
        <f>ROUND(L60/M60,2)</f>
        <v>260.79</v>
      </c>
      <c r="L60" s="70">
        <v>14500</v>
      </c>
      <c r="M60" s="184">
        <f>ROUND(1/E60*1000,1)</f>
        <v>55.6</v>
      </c>
      <c r="N60" s="184">
        <f>ROUND(1/E60/F60/G60*1000000,1)</f>
        <v>215.3</v>
      </c>
      <c r="O60" s="119" t="s">
        <v>65</v>
      </c>
      <c r="P60" s="10"/>
    </row>
    <row r="61" spans="2:16" s="23" customFormat="1" ht="3.75" customHeight="1">
      <c r="B61" s="72"/>
      <c r="C61" s="184"/>
      <c r="D61" s="131"/>
      <c r="E61" s="28"/>
      <c r="F61" s="119"/>
      <c r="G61" s="119"/>
      <c r="H61" s="184"/>
      <c r="I61" s="217"/>
      <c r="J61" s="184"/>
      <c r="K61" s="184"/>
      <c r="L61" s="70"/>
      <c r="M61" s="184"/>
      <c r="N61" s="184"/>
      <c r="O61" s="119"/>
      <c r="P61" s="10"/>
    </row>
    <row r="62" spans="2:16" s="23" customFormat="1" ht="13.5" customHeight="1">
      <c r="B62" s="72" t="s">
        <v>588</v>
      </c>
      <c r="C62" s="184" t="s">
        <v>9</v>
      </c>
      <c r="D62" s="131"/>
      <c r="E62" s="28">
        <v>16</v>
      </c>
      <c r="F62" s="119">
        <v>137</v>
      </c>
      <c r="G62" s="119">
        <v>3</v>
      </c>
      <c r="H62" s="184">
        <f>ROUND(F62*G62/1000,2)</f>
        <v>0.41</v>
      </c>
      <c r="I62" s="217">
        <f>ROUND(L62/N62,1)</f>
        <v>101.9</v>
      </c>
      <c r="J62" s="184">
        <f>ROUND(I62/G62,1)</f>
        <v>34</v>
      </c>
      <c r="K62" s="184">
        <f>ROUND(L62/M62,2)</f>
        <v>248</v>
      </c>
      <c r="L62" s="70">
        <v>15500</v>
      </c>
      <c r="M62" s="184">
        <f>ROUND(1/E62*1000,1)</f>
        <v>62.5</v>
      </c>
      <c r="N62" s="184">
        <f>ROUND(1/E62/F62/G62*1000000,1)</f>
        <v>152.1</v>
      </c>
      <c r="O62" s="119" t="s">
        <v>31</v>
      </c>
      <c r="P62" s="10"/>
    </row>
  </sheetData>
  <sheetProtection/>
  <mergeCells count="12">
    <mergeCell ref="B5:O5"/>
    <mergeCell ref="B23:O23"/>
    <mergeCell ref="B53:O53"/>
    <mergeCell ref="I3:L3"/>
    <mergeCell ref="P3:P4"/>
    <mergeCell ref="E3:H3"/>
    <mergeCell ref="I1:P1"/>
    <mergeCell ref="I2:P2"/>
    <mergeCell ref="B1:F1"/>
    <mergeCell ref="B2:F2"/>
    <mergeCell ref="G1:H1"/>
    <mergeCell ref="G2:H2"/>
  </mergeCells>
  <printOptions/>
  <pageMargins left="0.2" right="0.17" top="0.2362204724409449" bottom="0.15" header="0.18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68"/>
  <sheetViews>
    <sheetView zoomScalePageLayoutView="0" workbookViewId="0" topLeftCell="B1">
      <pane ySplit="4" topLeftCell="A32" activePane="bottomLeft" state="frozen"/>
      <selection pane="topLeft" activeCell="B1" sqref="B1"/>
      <selection pane="bottomLeft" activeCell="K11" sqref="K11"/>
    </sheetView>
  </sheetViews>
  <sheetFormatPr defaultColWidth="9.00390625" defaultRowHeight="12.75"/>
  <cols>
    <col min="1" max="1" width="1.00390625" style="0" hidden="1" customWidth="1"/>
    <col min="2" max="2" width="1.00390625" style="0" customWidth="1"/>
    <col min="3" max="3" width="7.375" style="0" customWidth="1"/>
    <col min="4" max="4" width="6.00390625" style="0" customWidth="1"/>
    <col min="5" max="5" width="5.125" style="0" customWidth="1"/>
    <col min="6" max="6" width="6.25390625" style="0" customWidth="1"/>
    <col min="7" max="7" width="4.75390625" style="0" customWidth="1"/>
    <col min="8" max="8" width="5.75390625" style="0" customWidth="1"/>
    <col min="9" max="9" width="4.875" style="0" customWidth="1"/>
    <col min="10" max="10" width="8.00390625" style="152" customWidth="1"/>
    <col min="11" max="11" width="8.25390625" style="0" customWidth="1"/>
    <col min="12" max="12" width="7.00390625" style="0" customWidth="1"/>
    <col min="13" max="13" width="6.25390625" style="0" customWidth="1"/>
    <col min="14" max="14" width="5.875" style="0" customWidth="1"/>
    <col min="15" max="15" width="1.12109375" style="0" customWidth="1"/>
    <col min="16" max="16" width="5.00390625" style="0" customWidth="1"/>
    <col min="17" max="17" width="6.375" style="0" customWidth="1"/>
    <col min="18" max="18" width="7.625" style="0" customWidth="1"/>
    <col min="19" max="19" width="3.75390625" style="0" customWidth="1"/>
    <col min="20" max="20" width="8.75390625" style="0" customWidth="1"/>
    <col min="21" max="21" width="10.25390625" style="0" customWidth="1"/>
    <col min="22" max="22" width="6.00390625" style="0" customWidth="1"/>
    <col min="23" max="23" width="5.25390625" style="0" customWidth="1"/>
    <col min="24" max="24" width="5.125" style="0" customWidth="1"/>
    <col min="25" max="25" width="4.875" style="0" customWidth="1"/>
    <col min="26" max="26" width="5.75390625" style="0" customWidth="1"/>
  </cols>
  <sheetData>
    <row r="2" spans="3:19" ht="13.5" thickBot="1">
      <c r="C2" s="382" t="s">
        <v>79</v>
      </c>
      <c r="D2" s="355"/>
      <c r="E2" s="355"/>
      <c r="F2" s="383"/>
      <c r="G2" s="383"/>
      <c r="H2" s="383"/>
      <c r="I2" s="384">
        <v>42331</v>
      </c>
      <c r="J2" s="385"/>
      <c r="K2" s="382" t="s">
        <v>800</v>
      </c>
      <c r="L2" s="355"/>
      <c r="M2" s="355"/>
      <c r="N2" s="355"/>
      <c r="O2" s="355"/>
      <c r="P2" s="355"/>
      <c r="Q2" s="355"/>
      <c r="R2" s="356"/>
      <c r="S2" s="2"/>
    </row>
    <row r="3" spans="3:23" ht="13.5" thickBot="1">
      <c r="C3" s="57" t="s">
        <v>14</v>
      </c>
      <c r="D3" s="57" t="s">
        <v>11</v>
      </c>
      <c r="E3" s="57" t="s">
        <v>19</v>
      </c>
      <c r="F3" s="66"/>
      <c r="G3" s="67" t="s">
        <v>5</v>
      </c>
      <c r="H3" s="67"/>
      <c r="I3" s="68"/>
      <c r="J3" s="386" t="s">
        <v>4</v>
      </c>
      <c r="K3" s="386"/>
      <c r="L3" s="387"/>
      <c r="M3" s="69" t="s">
        <v>17</v>
      </c>
      <c r="N3" s="69" t="s">
        <v>16</v>
      </c>
      <c r="O3" s="42"/>
      <c r="P3" s="388"/>
      <c r="Q3" s="353"/>
      <c r="R3" s="354"/>
      <c r="S3" s="4"/>
      <c r="T3" s="3"/>
      <c r="U3" s="3"/>
      <c r="W3" s="4"/>
    </row>
    <row r="4" spans="3:23" ht="13.5" thickBot="1">
      <c r="C4" s="49"/>
      <c r="D4" s="49"/>
      <c r="E4" s="49" t="s">
        <v>20</v>
      </c>
      <c r="F4" s="49" t="s">
        <v>13</v>
      </c>
      <c r="G4" s="61" t="s">
        <v>15</v>
      </c>
      <c r="H4" s="62" t="s">
        <v>12</v>
      </c>
      <c r="I4" s="63" t="s">
        <v>18</v>
      </c>
      <c r="J4" s="64" t="s">
        <v>2</v>
      </c>
      <c r="K4" s="58" t="s">
        <v>10</v>
      </c>
      <c r="L4" s="63" t="s">
        <v>3</v>
      </c>
      <c r="M4" s="60" t="s">
        <v>3</v>
      </c>
      <c r="N4" s="60" t="s">
        <v>3</v>
      </c>
      <c r="O4" s="6"/>
      <c r="P4" s="389"/>
      <c r="Q4" s="383"/>
      <c r="R4" s="390"/>
      <c r="S4" s="4"/>
      <c r="T4" s="3"/>
      <c r="U4" s="3"/>
      <c r="W4" s="4"/>
    </row>
    <row r="5" spans="3:23" ht="23.25" customHeight="1" thickBot="1">
      <c r="C5" s="379" t="s">
        <v>78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4"/>
      <c r="T5" s="3"/>
      <c r="U5" s="3"/>
      <c r="W5" s="4"/>
    </row>
    <row r="6" spans="3:18" ht="12.75">
      <c r="C6" s="376" t="s">
        <v>803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8"/>
    </row>
    <row r="7" spans="3:18" s="23" customFormat="1" ht="12.75">
      <c r="C7" s="21"/>
      <c r="D7" s="21" t="s">
        <v>66</v>
      </c>
      <c r="E7" s="21"/>
      <c r="F7" s="21" t="s">
        <v>788</v>
      </c>
      <c r="G7" s="21" t="s">
        <v>794</v>
      </c>
      <c r="H7" s="21" t="s">
        <v>795</v>
      </c>
      <c r="I7" s="16">
        <f aca="true" t="shared" si="0" ref="I7:I12">ROUND(H7*F7/1000,2)</f>
        <v>0.13</v>
      </c>
      <c r="J7" s="256">
        <v>54</v>
      </c>
      <c r="K7" s="217">
        <f aca="true" t="shared" si="1" ref="K7:K12">L7/M7</f>
        <v>419.79010494752623</v>
      </c>
      <c r="L7" s="18">
        <v>28000</v>
      </c>
      <c r="M7" s="18">
        <f aca="true" t="shared" si="2" ref="M7:M12">ROUND(1/G7*1000,1)</f>
        <v>66.7</v>
      </c>
      <c r="N7" s="18">
        <f aca="true" t="shared" si="3" ref="N7:N12">ROUND(1/G7/H7/F7*1000000,1)</f>
        <v>516.8</v>
      </c>
      <c r="O7" s="21"/>
      <c r="P7" s="373"/>
      <c r="Q7" s="374"/>
      <c r="R7" s="375"/>
    </row>
    <row r="8" spans="3:18" s="23" customFormat="1" ht="12.75">
      <c r="C8" s="21"/>
      <c r="D8" s="21" t="s">
        <v>66</v>
      </c>
      <c r="E8" s="21"/>
      <c r="F8" s="21" t="s">
        <v>789</v>
      </c>
      <c r="G8" s="21" t="s">
        <v>794</v>
      </c>
      <c r="H8" s="21" t="s">
        <v>795</v>
      </c>
      <c r="I8" s="16">
        <f t="shared" si="0"/>
        <v>0.17</v>
      </c>
      <c r="J8" s="256">
        <v>90</v>
      </c>
      <c r="K8" s="217">
        <f t="shared" si="1"/>
        <v>524.7376311844077</v>
      </c>
      <c r="L8" s="18">
        <v>35000</v>
      </c>
      <c r="M8" s="18">
        <f t="shared" si="2"/>
        <v>66.7</v>
      </c>
      <c r="N8" s="18">
        <f t="shared" si="3"/>
        <v>387.6</v>
      </c>
      <c r="O8" s="21"/>
      <c r="P8" s="373"/>
      <c r="Q8" s="374"/>
      <c r="R8" s="375"/>
    </row>
    <row r="9" spans="3:18" s="23" customFormat="1" ht="12.75">
      <c r="C9" s="21"/>
      <c r="D9" s="21" t="s">
        <v>66</v>
      </c>
      <c r="E9" s="21"/>
      <c r="F9" s="21" t="s">
        <v>790</v>
      </c>
      <c r="G9" s="21" t="s">
        <v>794</v>
      </c>
      <c r="H9" s="21" t="s">
        <v>795</v>
      </c>
      <c r="I9" s="16">
        <f t="shared" si="0"/>
        <v>0.19</v>
      </c>
      <c r="J9" s="256">
        <v>99</v>
      </c>
      <c r="K9" s="217">
        <f t="shared" si="1"/>
        <v>524.7376311844077</v>
      </c>
      <c r="L9" s="18">
        <v>35000</v>
      </c>
      <c r="M9" s="18">
        <f t="shared" si="2"/>
        <v>66.7</v>
      </c>
      <c r="N9" s="18">
        <f t="shared" si="3"/>
        <v>352.4</v>
      </c>
      <c r="O9" s="21"/>
      <c r="P9" s="373"/>
      <c r="Q9" s="374"/>
      <c r="R9" s="375"/>
    </row>
    <row r="10" spans="3:18" s="23" customFormat="1" ht="12.75">
      <c r="C10" s="21"/>
      <c r="D10" s="21" t="s">
        <v>66</v>
      </c>
      <c r="E10" s="21"/>
      <c r="F10" s="21" t="s">
        <v>791</v>
      </c>
      <c r="G10" s="21" t="s">
        <v>794</v>
      </c>
      <c r="H10" s="21" t="s">
        <v>795</v>
      </c>
      <c r="I10" s="16">
        <f t="shared" si="0"/>
        <v>0.22</v>
      </c>
      <c r="J10" s="256">
        <v>112.5</v>
      </c>
      <c r="K10" s="217">
        <f t="shared" si="1"/>
        <v>524.7376311844077</v>
      </c>
      <c r="L10" s="18">
        <v>35000</v>
      </c>
      <c r="M10" s="18">
        <f t="shared" si="2"/>
        <v>66.7</v>
      </c>
      <c r="N10" s="18">
        <f t="shared" si="3"/>
        <v>310.1</v>
      </c>
      <c r="O10" s="21"/>
      <c r="P10" s="373"/>
      <c r="Q10" s="374"/>
      <c r="R10" s="375"/>
    </row>
    <row r="11" spans="3:18" s="23" customFormat="1" ht="12.75">
      <c r="C11" s="21"/>
      <c r="D11" s="21" t="s">
        <v>66</v>
      </c>
      <c r="E11" s="21"/>
      <c r="F11" s="21" t="s">
        <v>792</v>
      </c>
      <c r="G11" s="21" t="s">
        <v>794</v>
      </c>
      <c r="H11" s="21" t="s">
        <v>795</v>
      </c>
      <c r="I11" s="16">
        <f t="shared" si="0"/>
        <v>0.23</v>
      </c>
      <c r="J11" s="256">
        <v>121.5</v>
      </c>
      <c r="K11" s="217">
        <f t="shared" si="1"/>
        <v>524.7376311844077</v>
      </c>
      <c r="L11" s="18">
        <v>35000</v>
      </c>
      <c r="M11" s="18">
        <f t="shared" si="2"/>
        <v>66.7</v>
      </c>
      <c r="N11" s="18">
        <f t="shared" si="3"/>
        <v>287.1</v>
      </c>
      <c r="O11" s="21"/>
      <c r="P11" s="373"/>
      <c r="Q11" s="374"/>
      <c r="R11" s="375"/>
    </row>
    <row r="12" spans="3:18" s="23" customFormat="1" ht="13.5" thickBot="1">
      <c r="C12" s="21"/>
      <c r="D12" s="21" t="s">
        <v>66</v>
      </c>
      <c r="E12" s="21"/>
      <c r="F12" s="21" t="s">
        <v>793</v>
      </c>
      <c r="G12" s="21" t="s">
        <v>794</v>
      </c>
      <c r="H12" s="21" t="s">
        <v>795</v>
      </c>
      <c r="I12" s="16">
        <f t="shared" si="0"/>
        <v>0.26</v>
      </c>
      <c r="J12" s="256">
        <v>135</v>
      </c>
      <c r="K12" s="217">
        <f t="shared" si="1"/>
        <v>524.7376311844077</v>
      </c>
      <c r="L12" s="18">
        <v>35000</v>
      </c>
      <c r="M12" s="18">
        <f t="shared" si="2"/>
        <v>66.7</v>
      </c>
      <c r="N12" s="18">
        <f t="shared" si="3"/>
        <v>258.4</v>
      </c>
      <c r="O12" s="21"/>
      <c r="P12" s="373"/>
      <c r="Q12" s="374"/>
      <c r="R12" s="375"/>
    </row>
    <row r="13" spans="3:18" s="23" customFormat="1" ht="12.75">
      <c r="C13" s="376" t="s">
        <v>796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8"/>
    </row>
    <row r="14" spans="3:18" ht="12.75">
      <c r="C14" s="30"/>
      <c r="D14" s="7" t="s">
        <v>8</v>
      </c>
      <c r="E14" s="8" t="s">
        <v>22</v>
      </c>
      <c r="F14" s="17">
        <v>1</v>
      </c>
      <c r="G14" s="119">
        <v>16</v>
      </c>
      <c r="H14" s="16">
        <v>86</v>
      </c>
      <c r="I14" s="16">
        <f aca="true" t="shared" si="4" ref="I14:I25">ROUND(H14*F14/1000,2)</f>
        <v>0.09</v>
      </c>
      <c r="J14" s="149">
        <f aca="true" t="shared" si="5" ref="J14:J25">ROUND(L14/N14,1)</f>
        <v>37.2</v>
      </c>
      <c r="K14" s="28">
        <f>L14/M14</f>
        <v>432</v>
      </c>
      <c r="L14" s="18">
        <v>27000</v>
      </c>
      <c r="M14" s="18">
        <f aca="true" t="shared" si="6" ref="M14:M25">ROUND(1/G14*1000,1)</f>
        <v>62.5</v>
      </c>
      <c r="N14" s="18">
        <f aca="true" t="shared" si="7" ref="N14:N25">ROUND(1/G14/H14/F14*1000000,1)</f>
        <v>726.7</v>
      </c>
      <c r="O14" s="8"/>
      <c r="P14" s="373" t="s">
        <v>798</v>
      </c>
      <c r="Q14" s="374"/>
      <c r="R14" s="375"/>
    </row>
    <row r="15" spans="3:18" ht="12.75">
      <c r="C15" s="30"/>
      <c r="D15" s="7" t="s">
        <v>8</v>
      </c>
      <c r="E15" s="8" t="s">
        <v>22</v>
      </c>
      <c r="F15" s="17">
        <v>1.2</v>
      </c>
      <c r="G15" s="119">
        <v>16</v>
      </c>
      <c r="H15" s="16">
        <v>86</v>
      </c>
      <c r="I15" s="16">
        <f t="shared" si="4"/>
        <v>0.1</v>
      </c>
      <c r="J15" s="149">
        <f t="shared" si="5"/>
        <v>44.6</v>
      </c>
      <c r="K15" s="28">
        <f aca="true" t="shared" si="8" ref="K15:K25">L15/M15</f>
        <v>432</v>
      </c>
      <c r="L15" s="18">
        <v>27000</v>
      </c>
      <c r="M15" s="18">
        <f t="shared" si="6"/>
        <v>62.5</v>
      </c>
      <c r="N15" s="18">
        <f t="shared" si="7"/>
        <v>605.6</v>
      </c>
      <c r="O15" s="8"/>
      <c r="P15" s="373" t="s">
        <v>798</v>
      </c>
      <c r="Q15" s="374"/>
      <c r="R15" s="375"/>
    </row>
    <row r="16" spans="3:18" ht="12.75">
      <c r="C16" s="30"/>
      <c r="D16" s="7" t="s">
        <v>8</v>
      </c>
      <c r="E16" s="8" t="s">
        <v>22</v>
      </c>
      <c r="F16" s="17">
        <v>1.5</v>
      </c>
      <c r="G16" s="119">
        <v>16</v>
      </c>
      <c r="H16" s="16">
        <v>86</v>
      </c>
      <c r="I16" s="16">
        <f t="shared" si="4"/>
        <v>0.13</v>
      </c>
      <c r="J16" s="149">
        <f t="shared" si="5"/>
        <v>55.7</v>
      </c>
      <c r="K16" s="28">
        <f t="shared" si="8"/>
        <v>432</v>
      </c>
      <c r="L16" s="18">
        <v>27000</v>
      </c>
      <c r="M16" s="18">
        <f t="shared" si="6"/>
        <v>62.5</v>
      </c>
      <c r="N16" s="18">
        <f t="shared" si="7"/>
        <v>484.5</v>
      </c>
      <c r="O16" s="8"/>
      <c r="P16" s="373" t="s">
        <v>798</v>
      </c>
      <c r="Q16" s="374"/>
      <c r="R16" s="375"/>
    </row>
    <row r="17" spans="3:18" ht="12.75">
      <c r="C17" s="41"/>
      <c r="D17" s="7" t="s">
        <v>8</v>
      </c>
      <c r="E17" s="8" t="s">
        <v>22</v>
      </c>
      <c r="F17" s="17">
        <v>1.8</v>
      </c>
      <c r="G17" s="119">
        <v>16</v>
      </c>
      <c r="H17" s="16">
        <v>86</v>
      </c>
      <c r="I17" s="16">
        <f t="shared" si="4"/>
        <v>0.15</v>
      </c>
      <c r="J17" s="149">
        <f t="shared" si="5"/>
        <v>66.9</v>
      </c>
      <c r="K17" s="28">
        <f t="shared" si="8"/>
        <v>432</v>
      </c>
      <c r="L17" s="18">
        <v>27000</v>
      </c>
      <c r="M17" s="18">
        <f t="shared" si="6"/>
        <v>62.5</v>
      </c>
      <c r="N17" s="18">
        <f t="shared" si="7"/>
        <v>403.7</v>
      </c>
      <c r="O17" s="8"/>
      <c r="P17" s="373" t="s">
        <v>798</v>
      </c>
      <c r="Q17" s="374"/>
      <c r="R17" s="375"/>
    </row>
    <row r="18" spans="3:18" ht="12.75">
      <c r="C18" s="30"/>
      <c r="D18" s="7" t="s">
        <v>8</v>
      </c>
      <c r="E18" s="8" t="s">
        <v>22</v>
      </c>
      <c r="F18" s="17">
        <v>2</v>
      </c>
      <c r="G18" s="119">
        <v>16</v>
      </c>
      <c r="H18" s="16">
        <v>86</v>
      </c>
      <c r="I18" s="16">
        <f t="shared" si="4"/>
        <v>0.17</v>
      </c>
      <c r="J18" s="149">
        <f t="shared" si="5"/>
        <v>110.1</v>
      </c>
      <c r="K18" s="28">
        <f t="shared" si="8"/>
        <v>640</v>
      </c>
      <c r="L18" s="18">
        <v>40000</v>
      </c>
      <c r="M18" s="18">
        <f t="shared" si="6"/>
        <v>62.5</v>
      </c>
      <c r="N18" s="18">
        <f t="shared" si="7"/>
        <v>363.4</v>
      </c>
      <c r="O18" s="8"/>
      <c r="P18" s="373" t="s">
        <v>798</v>
      </c>
      <c r="Q18" s="374"/>
      <c r="R18" s="375"/>
    </row>
    <row r="19" spans="3:18" ht="12.75">
      <c r="C19" s="30"/>
      <c r="D19" s="7" t="s">
        <v>8</v>
      </c>
      <c r="E19" s="8" t="s">
        <v>22</v>
      </c>
      <c r="F19" s="17">
        <v>2.1</v>
      </c>
      <c r="G19" s="119">
        <v>16</v>
      </c>
      <c r="H19" s="16">
        <v>86</v>
      </c>
      <c r="I19" s="16">
        <f>ROUND(H19*F19/1000,2)</f>
        <v>0.18</v>
      </c>
      <c r="J19" s="149">
        <f>ROUND(L19/N19,1)</f>
        <v>115.6</v>
      </c>
      <c r="K19" s="28">
        <f t="shared" si="8"/>
        <v>640</v>
      </c>
      <c r="L19" s="18">
        <v>40000</v>
      </c>
      <c r="M19" s="18">
        <f>ROUND(1/G19*1000,1)</f>
        <v>62.5</v>
      </c>
      <c r="N19" s="18">
        <f>ROUND(1/G19/H19/F19*1000000,1)</f>
        <v>346.1</v>
      </c>
      <c r="O19" s="8"/>
      <c r="P19" s="373" t="s">
        <v>798</v>
      </c>
      <c r="Q19" s="374"/>
      <c r="R19" s="375"/>
    </row>
    <row r="20" spans="3:18" ht="12.75">
      <c r="C20" s="30"/>
      <c r="D20" s="7" t="s">
        <v>8</v>
      </c>
      <c r="E20" s="8" t="s">
        <v>22</v>
      </c>
      <c r="F20" s="17">
        <v>2.2</v>
      </c>
      <c r="G20" s="119">
        <v>16</v>
      </c>
      <c r="H20" s="16">
        <v>86</v>
      </c>
      <c r="I20" s="16">
        <f>ROUND(H20*F20/1000,2)</f>
        <v>0.19</v>
      </c>
      <c r="J20" s="149">
        <f>ROUND(L20/N20,1)</f>
        <v>121.1</v>
      </c>
      <c r="K20" s="28">
        <f t="shared" si="8"/>
        <v>640</v>
      </c>
      <c r="L20" s="18">
        <v>40000</v>
      </c>
      <c r="M20" s="18">
        <f>ROUND(1/G20*1000,1)</f>
        <v>62.5</v>
      </c>
      <c r="N20" s="18">
        <f>ROUND(1/G20/H20/F20*1000000,1)</f>
        <v>330.3</v>
      </c>
      <c r="O20" s="8"/>
      <c r="P20" s="373" t="s">
        <v>798</v>
      </c>
      <c r="Q20" s="374"/>
      <c r="R20" s="375"/>
    </row>
    <row r="21" spans="3:18" ht="12.75">
      <c r="C21" s="30"/>
      <c r="D21" s="7" t="s">
        <v>8</v>
      </c>
      <c r="E21" s="8" t="s">
        <v>22</v>
      </c>
      <c r="F21" s="17">
        <v>2.3</v>
      </c>
      <c r="G21" s="119">
        <v>16</v>
      </c>
      <c r="H21" s="16">
        <v>86</v>
      </c>
      <c r="I21" s="16">
        <f>ROUND(H21*F21/1000,2)</f>
        <v>0.2</v>
      </c>
      <c r="J21" s="149">
        <f>ROUND(L21/N21,1)</f>
        <v>126.6</v>
      </c>
      <c r="K21" s="28">
        <f t="shared" si="8"/>
        <v>640</v>
      </c>
      <c r="L21" s="18">
        <v>40000</v>
      </c>
      <c r="M21" s="18">
        <f>ROUND(1/G21*1000,1)</f>
        <v>62.5</v>
      </c>
      <c r="N21" s="18">
        <f>ROUND(1/G21/H21/F21*1000000,1)</f>
        <v>316</v>
      </c>
      <c r="O21" s="8"/>
      <c r="P21" s="373" t="s">
        <v>798</v>
      </c>
      <c r="Q21" s="374"/>
      <c r="R21" s="375"/>
    </row>
    <row r="22" spans="3:18" ht="12.75">
      <c r="C22" s="30"/>
      <c r="D22" s="7" t="s">
        <v>8</v>
      </c>
      <c r="E22" s="8" t="s">
        <v>22</v>
      </c>
      <c r="F22" s="17">
        <v>2.4</v>
      </c>
      <c r="G22" s="119">
        <v>16</v>
      </c>
      <c r="H22" s="16">
        <v>86</v>
      </c>
      <c r="I22" s="16">
        <f>ROUND(H22*F22/1000,2)</f>
        <v>0.21</v>
      </c>
      <c r="J22" s="149">
        <f>ROUND(L22/N22,1)</f>
        <v>132.1</v>
      </c>
      <c r="K22" s="28">
        <f t="shared" si="8"/>
        <v>640</v>
      </c>
      <c r="L22" s="18">
        <v>40000</v>
      </c>
      <c r="M22" s="18">
        <f>ROUND(1/G22*1000,1)</f>
        <v>62.5</v>
      </c>
      <c r="N22" s="18">
        <f>ROUND(1/G22/H22/F22*1000000,1)</f>
        <v>302.8</v>
      </c>
      <c r="O22" s="8"/>
      <c r="P22" s="373" t="s">
        <v>798</v>
      </c>
      <c r="Q22" s="374"/>
      <c r="R22" s="375"/>
    </row>
    <row r="23" spans="3:18" ht="12.75">
      <c r="C23" s="30"/>
      <c r="D23" s="7" t="s">
        <v>8</v>
      </c>
      <c r="E23" s="8" t="s">
        <v>22</v>
      </c>
      <c r="F23" s="17">
        <v>2.5</v>
      </c>
      <c r="G23" s="119">
        <v>16</v>
      </c>
      <c r="H23" s="16">
        <v>86</v>
      </c>
      <c r="I23" s="16">
        <f>ROUND(H23*F23/1000,2)</f>
        <v>0.22</v>
      </c>
      <c r="J23" s="149">
        <f>ROUND(L23/N23,1)</f>
        <v>137.6</v>
      </c>
      <c r="K23" s="28">
        <f t="shared" si="8"/>
        <v>640</v>
      </c>
      <c r="L23" s="18">
        <v>40000</v>
      </c>
      <c r="M23" s="18">
        <f>ROUND(1/G23*1000,1)</f>
        <v>62.5</v>
      </c>
      <c r="N23" s="18">
        <f>ROUND(1/G23/H23/F23*1000000,1)</f>
        <v>290.7</v>
      </c>
      <c r="O23" s="8"/>
      <c r="P23" s="373" t="s">
        <v>798</v>
      </c>
      <c r="Q23" s="374"/>
      <c r="R23" s="375"/>
    </row>
    <row r="24" spans="1:18" ht="12.75">
      <c r="A24" t="s">
        <v>67</v>
      </c>
      <c r="C24" s="30"/>
      <c r="D24" s="7" t="s">
        <v>8</v>
      </c>
      <c r="E24" s="8" t="s">
        <v>22</v>
      </c>
      <c r="F24" s="17">
        <v>2.7</v>
      </c>
      <c r="G24" s="119">
        <v>16</v>
      </c>
      <c r="H24" s="16">
        <v>86</v>
      </c>
      <c r="I24" s="16">
        <f t="shared" si="4"/>
        <v>0.23</v>
      </c>
      <c r="J24" s="149">
        <f t="shared" si="5"/>
        <v>148.6</v>
      </c>
      <c r="K24" s="28">
        <f t="shared" si="8"/>
        <v>640</v>
      </c>
      <c r="L24" s="18">
        <v>40000</v>
      </c>
      <c r="M24" s="18">
        <f t="shared" si="6"/>
        <v>62.5</v>
      </c>
      <c r="N24" s="18">
        <f t="shared" si="7"/>
        <v>269.2</v>
      </c>
      <c r="O24" s="8"/>
      <c r="P24" s="373" t="s">
        <v>798</v>
      </c>
      <c r="Q24" s="374"/>
      <c r="R24" s="375"/>
    </row>
    <row r="25" spans="1:18" ht="13.5" thickBot="1">
      <c r="A25" t="s">
        <v>68</v>
      </c>
      <c r="C25" s="30"/>
      <c r="D25" s="7" t="s">
        <v>8</v>
      </c>
      <c r="E25" s="8" t="s">
        <v>22</v>
      </c>
      <c r="F25" s="17">
        <v>3</v>
      </c>
      <c r="G25" s="119">
        <v>16</v>
      </c>
      <c r="H25" s="16">
        <v>86</v>
      </c>
      <c r="I25" s="16">
        <f t="shared" si="4"/>
        <v>0.26</v>
      </c>
      <c r="J25" s="149">
        <f t="shared" si="5"/>
        <v>165.2</v>
      </c>
      <c r="K25" s="28">
        <f t="shared" si="8"/>
        <v>640</v>
      </c>
      <c r="L25" s="18">
        <v>40000</v>
      </c>
      <c r="M25" s="18">
        <f t="shared" si="6"/>
        <v>62.5</v>
      </c>
      <c r="N25" s="18">
        <f t="shared" si="7"/>
        <v>242.2</v>
      </c>
      <c r="O25" s="8"/>
      <c r="P25" s="373" t="s">
        <v>798</v>
      </c>
      <c r="Q25" s="374"/>
      <c r="R25" s="375"/>
    </row>
    <row r="26" spans="1:18" ht="13.5" thickBot="1">
      <c r="A26" t="s">
        <v>69</v>
      </c>
      <c r="C26" s="393" t="s">
        <v>797</v>
      </c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18" ht="12.75">
      <c r="A27" t="s">
        <v>70</v>
      </c>
      <c r="C27" s="54"/>
      <c r="D27" s="29" t="s">
        <v>9</v>
      </c>
      <c r="E27" s="13" t="s">
        <v>22</v>
      </c>
      <c r="F27" s="20">
        <v>1</v>
      </c>
      <c r="G27" s="148">
        <v>16</v>
      </c>
      <c r="H27" s="37">
        <v>86</v>
      </c>
      <c r="I27" s="24">
        <f aca="true" t="shared" si="9" ref="I27:I37">ROUND(H27*F27/1000,2)</f>
        <v>0.09</v>
      </c>
      <c r="J27" s="150">
        <f aca="true" t="shared" si="10" ref="J27:J37">ROUND(L27/N27,1)</f>
        <v>26.1</v>
      </c>
      <c r="K27" s="53">
        <f aca="true" t="shared" si="11" ref="K27:K37">L27/M27</f>
        <v>304</v>
      </c>
      <c r="L27" s="19">
        <v>19000</v>
      </c>
      <c r="M27" s="19">
        <f aca="true" t="shared" si="12" ref="M27:M37">ROUND(1/G27*1000,1)</f>
        <v>62.5</v>
      </c>
      <c r="N27" s="19">
        <f aca="true" t="shared" si="13" ref="N27:N37">ROUND(1/G27/H27/F27*1000000,1)</f>
        <v>726.7</v>
      </c>
      <c r="O27" s="54"/>
      <c r="P27" s="391" t="s">
        <v>799</v>
      </c>
      <c r="Q27" s="391"/>
      <c r="R27" s="392"/>
    </row>
    <row r="28" spans="1:18" ht="12.75">
      <c r="A28" t="s">
        <v>71</v>
      </c>
      <c r="C28" s="21"/>
      <c r="D28" s="29" t="s">
        <v>9</v>
      </c>
      <c r="E28" s="13" t="s">
        <v>22</v>
      </c>
      <c r="F28" s="20">
        <v>1.2</v>
      </c>
      <c r="G28" s="148">
        <v>16</v>
      </c>
      <c r="H28" s="37">
        <v>86</v>
      </c>
      <c r="I28" s="24">
        <f t="shared" si="9"/>
        <v>0.1</v>
      </c>
      <c r="J28" s="150">
        <f t="shared" si="10"/>
        <v>31.4</v>
      </c>
      <c r="K28" s="53">
        <f t="shared" si="11"/>
        <v>304</v>
      </c>
      <c r="L28" s="19">
        <v>19000</v>
      </c>
      <c r="M28" s="19">
        <f t="shared" si="12"/>
        <v>62.5</v>
      </c>
      <c r="N28" s="19">
        <f t="shared" si="13"/>
        <v>605.6</v>
      </c>
      <c r="O28" s="21"/>
      <c r="P28" s="391" t="s">
        <v>799</v>
      </c>
      <c r="Q28" s="391"/>
      <c r="R28" s="392"/>
    </row>
    <row r="29" spans="1:18" ht="12.75">
      <c r="A29" t="s">
        <v>72</v>
      </c>
      <c r="C29" s="21"/>
      <c r="D29" s="29" t="s">
        <v>9</v>
      </c>
      <c r="E29" s="13" t="s">
        <v>22</v>
      </c>
      <c r="F29" s="20">
        <v>1.5</v>
      </c>
      <c r="G29" s="148">
        <v>16</v>
      </c>
      <c r="H29" s="37">
        <v>86</v>
      </c>
      <c r="I29" s="24">
        <f t="shared" si="9"/>
        <v>0.13</v>
      </c>
      <c r="J29" s="150">
        <f t="shared" si="10"/>
        <v>39.2</v>
      </c>
      <c r="K29" s="53">
        <f t="shared" si="11"/>
        <v>304</v>
      </c>
      <c r="L29" s="19">
        <v>19000</v>
      </c>
      <c r="M29" s="19">
        <f t="shared" si="12"/>
        <v>62.5</v>
      </c>
      <c r="N29" s="19">
        <f t="shared" si="13"/>
        <v>484.5</v>
      </c>
      <c r="O29" s="21"/>
      <c r="P29" s="391" t="s">
        <v>799</v>
      </c>
      <c r="Q29" s="391"/>
      <c r="R29" s="392"/>
    </row>
    <row r="30" spans="1:18" ht="12.75">
      <c r="A30" t="s">
        <v>73</v>
      </c>
      <c r="C30" s="30"/>
      <c r="D30" s="7" t="s">
        <v>9</v>
      </c>
      <c r="E30" s="8" t="s">
        <v>22</v>
      </c>
      <c r="F30" s="17">
        <v>2</v>
      </c>
      <c r="G30" s="119">
        <v>16</v>
      </c>
      <c r="H30" s="27">
        <v>86</v>
      </c>
      <c r="I30" s="16">
        <f t="shared" si="9"/>
        <v>0.17</v>
      </c>
      <c r="J30" s="149">
        <f t="shared" si="10"/>
        <v>64.7</v>
      </c>
      <c r="K30" s="53">
        <f t="shared" si="11"/>
        <v>376</v>
      </c>
      <c r="L30" s="18">
        <v>23500</v>
      </c>
      <c r="M30" s="18">
        <f t="shared" si="12"/>
        <v>62.5</v>
      </c>
      <c r="N30" s="18">
        <f t="shared" si="13"/>
        <v>363.4</v>
      </c>
      <c r="O30" s="8"/>
      <c r="P30" s="391" t="s">
        <v>799</v>
      </c>
      <c r="Q30" s="391"/>
      <c r="R30" s="392"/>
    </row>
    <row r="31" spans="3:18" ht="12.75">
      <c r="C31" s="30"/>
      <c r="D31" s="7" t="s">
        <v>9</v>
      </c>
      <c r="E31" s="8" t="s">
        <v>22</v>
      </c>
      <c r="F31" s="17">
        <v>2.1</v>
      </c>
      <c r="G31" s="119">
        <v>16</v>
      </c>
      <c r="H31" s="27">
        <v>86</v>
      </c>
      <c r="I31" s="16">
        <f>ROUND(H31*F31/1000,2)</f>
        <v>0.18</v>
      </c>
      <c r="J31" s="149">
        <f>ROUND(L31/N31,1)</f>
        <v>67.9</v>
      </c>
      <c r="K31" s="53">
        <f t="shared" si="11"/>
        <v>376</v>
      </c>
      <c r="L31" s="18">
        <v>23500</v>
      </c>
      <c r="M31" s="18">
        <f>ROUND(1/G31*1000,1)</f>
        <v>62.5</v>
      </c>
      <c r="N31" s="18">
        <f>ROUND(1/G31/H31/F31*1000000,1)</f>
        <v>346.1</v>
      </c>
      <c r="O31" s="8"/>
      <c r="P31" s="391" t="s">
        <v>799</v>
      </c>
      <c r="Q31" s="391"/>
      <c r="R31" s="392"/>
    </row>
    <row r="32" spans="3:18" ht="12.75">
      <c r="C32" s="30"/>
      <c r="D32" s="7" t="s">
        <v>9</v>
      </c>
      <c r="E32" s="8" t="s">
        <v>22</v>
      </c>
      <c r="F32" s="17">
        <v>2.2</v>
      </c>
      <c r="G32" s="119">
        <v>16</v>
      </c>
      <c r="H32" s="27">
        <v>86</v>
      </c>
      <c r="I32" s="16">
        <f>ROUND(H32*F32/1000,2)</f>
        <v>0.19</v>
      </c>
      <c r="J32" s="149">
        <f>ROUND(L32/N32,1)</f>
        <v>71.1</v>
      </c>
      <c r="K32" s="53">
        <f t="shared" si="11"/>
        <v>376</v>
      </c>
      <c r="L32" s="18">
        <v>23500</v>
      </c>
      <c r="M32" s="18">
        <f>ROUND(1/G32*1000,1)</f>
        <v>62.5</v>
      </c>
      <c r="N32" s="18">
        <f>ROUND(1/G32/H32/F32*1000000,1)</f>
        <v>330.3</v>
      </c>
      <c r="O32" s="8"/>
      <c r="P32" s="391" t="s">
        <v>799</v>
      </c>
      <c r="Q32" s="391"/>
      <c r="R32" s="392"/>
    </row>
    <row r="33" spans="1:18" ht="12.75">
      <c r="A33" t="s">
        <v>74</v>
      </c>
      <c r="C33" s="41"/>
      <c r="D33" s="7" t="s">
        <v>9</v>
      </c>
      <c r="E33" s="8" t="s">
        <v>22</v>
      </c>
      <c r="F33" s="17">
        <v>2.3</v>
      </c>
      <c r="G33" s="119">
        <v>16</v>
      </c>
      <c r="H33" s="27">
        <v>86</v>
      </c>
      <c r="I33" s="16">
        <f t="shared" si="9"/>
        <v>0.2</v>
      </c>
      <c r="J33" s="149">
        <f t="shared" si="10"/>
        <v>74.4</v>
      </c>
      <c r="K33" s="53">
        <f t="shared" si="11"/>
        <v>376</v>
      </c>
      <c r="L33" s="18">
        <v>23500</v>
      </c>
      <c r="M33" s="18">
        <f t="shared" si="12"/>
        <v>62.5</v>
      </c>
      <c r="N33" s="18">
        <f t="shared" si="13"/>
        <v>316</v>
      </c>
      <c r="O33" s="8"/>
      <c r="P33" s="391" t="s">
        <v>799</v>
      </c>
      <c r="Q33" s="391"/>
      <c r="R33" s="392"/>
    </row>
    <row r="34" spans="1:18" ht="12.75">
      <c r="A34" t="s">
        <v>75</v>
      </c>
      <c r="C34" s="30"/>
      <c r="D34" s="7" t="s">
        <v>9</v>
      </c>
      <c r="E34" s="8" t="s">
        <v>22</v>
      </c>
      <c r="F34" s="17">
        <v>2.4</v>
      </c>
      <c r="G34" s="119">
        <v>16</v>
      </c>
      <c r="H34" s="27">
        <v>86</v>
      </c>
      <c r="I34" s="16">
        <f t="shared" si="9"/>
        <v>0.21</v>
      </c>
      <c r="J34" s="149">
        <f t="shared" si="10"/>
        <v>77.6</v>
      </c>
      <c r="K34" s="53">
        <f t="shared" si="11"/>
        <v>376</v>
      </c>
      <c r="L34" s="18">
        <v>23500</v>
      </c>
      <c r="M34" s="18">
        <f t="shared" si="12"/>
        <v>62.5</v>
      </c>
      <c r="N34" s="18">
        <f t="shared" si="13"/>
        <v>302.8</v>
      </c>
      <c r="O34" s="8"/>
      <c r="P34" s="391" t="s">
        <v>799</v>
      </c>
      <c r="Q34" s="391"/>
      <c r="R34" s="392"/>
    </row>
    <row r="35" spans="3:18" ht="12.75">
      <c r="C35" s="30"/>
      <c r="D35" s="7" t="s">
        <v>9</v>
      </c>
      <c r="E35" s="8" t="s">
        <v>22</v>
      </c>
      <c r="F35" s="17">
        <v>2.5</v>
      </c>
      <c r="G35" s="119">
        <v>16</v>
      </c>
      <c r="H35" s="27">
        <v>86</v>
      </c>
      <c r="I35" s="16">
        <f>ROUND(H35*F35/1000,2)</f>
        <v>0.22</v>
      </c>
      <c r="J35" s="149">
        <f>ROUND(L35/N35,1)</f>
        <v>80.8</v>
      </c>
      <c r="K35" s="53">
        <f t="shared" si="11"/>
        <v>376</v>
      </c>
      <c r="L35" s="18">
        <v>23500</v>
      </c>
      <c r="M35" s="18">
        <f>ROUND(1/G35*1000,1)</f>
        <v>62.5</v>
      </c>
      <c r="N35" s="18">
        <f>ROUND(1/G35/H35/F35*1000000,1)</f>
        <v>290.7</v>
      </c>
      <c r="O35" s="8"/>
      <c r="P35" s="391" t="s">
        <v>799</v>
      </c>
      <c r="Q35" s="391"/>
      <c r="R35" s="392"/>
    </row>
    <row r="36" spans="1:18" ht="12.75">
      <c r="A36" t="s">
        <v>76</v>
      </c>
      <c r="C36" s="30"/>
      <c r="D36" s="7" t="s">
        <v>9</v>
      </c>
      <c r="E36" s="8" t="s">
        <v>22</v>
      </c>
      <c r="F36" s="17">
        <v>2.7</v>
      </c>
      <c r="G36" s="119">
        <v>16</v>
      </c>
      <c r="H36" s="27">
        <v>86</v>
      </c>
      <c r="I36" s="16">
        <f t="shared" si="9"/>
        <v>0.23</v>
      </c>
      <c r="J36" s="149">
        <f t="shared" si="10"/>
        <v>87.3</v>
      </c>
      <c r="K36" s="53">
        <f t="shared" si="11"/>
        <v>376</v>
      </c>
      <c r="L36" s="18">
        <v>23500</v>
      </c>
      <c r="M36" s="18">
        <f t="shared" si="12"/>
        <v>62.5</v>
      </c>
      <c r="N36" s="18">
        <f t="shared" si="13"/>
        <v>269.2</v>
      </c>
      <c r="O36" s="8"/>
      <c r="P36" s="391" t="s">
        <v>799</v>
      </c>
      <c r="Q36" s="391"/>
      <c r="R36" s="392"/>
    </row>
    <row r="37" spans="1:18" ht="12.75">
      <c r="A37" t="s">
        <v>77</v>
      </c>
      <c r="C37" s="41"/>
      <c r="D37" s="7" t="s">
        <v>9</v>
      </c>
      <c r="E37" s="8" t="s">
        <v>22</v>
      </c>
      <c r="F37" s="17">
        <v>3</v>
      </c>
      <c r="G37" s="119">
        <v>16</v>
      </c>
      <c r="H37" s="27">
        <v>86</v>
      </c>
      <c r="I37" s="16">
        <f t="shared" si="9"/>
        <v>0.26</v>
      </c>
      <c r="J37" s="149">
        <f t="shared" si="10"/>
        <v>97</v>
      </c>
      <c r="K37" s="53">
        <f t="shared" si="11"/>
        <v>376</v>
      </c>
      <c r="L37" s="18">
        <v>23500</v>
      </c>
      <c r="M37" s="18">
        <f t="shared" si="12"/>
        <v>62.5</v>
      </c>
      <c r="N37" s="18">
        <f t="shared" si="13"/>
        <v>242.2</v>
      </c>
      <c r="O37" s="8"/>
      <c r="P37" s="391" t="s">
        <v>799</v>
      </c>
      <c r="Q37" s="391"/>
      <c r="R37" s="392"/>
    </row>
    <row r="38" spans="3:18" ht="13.5" thickBot="1">
      <c r="C38" s="47"/>
      <c r="D38" s="7"/>
      <c r="E38" s="8"/>
      <c r="F38" s="17"/>
      <c r="G38" s="119"/>
      <c r="H38" s="27"/>
      <c r="I38" s="16"/>
      <c r="J38" s="149"/>
      <c r="K38" s="26"/>
      <c r="L38" s="18"/>
      <c r="M38" s="18"/>
      <c r="N38" s="18"/>
      <c r="O38" s="8"/>
      <c r="P38" s="14"/>
      <c r="Q38" s="14"/>
      <c r="R38" s="14"/>
    </row>
    <row r="39" spans="3:18" s="94" customFormat="1" ht="22.5" customHeight="1" thickBot="1">
      <c r="C39" s="379" t="s">
        <v>465</v>
      </c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1"/>
    </row>
    <row r="40" spans="3:18" s="94" customFormat="1" ht="15" customHeight="1" thickBot="1">
      <c r="C40" s="57" t="s">
        <v>14</v>
      </c>
      <c r="D40" s="57" t="s">
        <v>11</v>
      </c>
      <c r="E40" s="57" t="s">
        <v>19</v>
      </c>
      <c r="F40" s="66"/>
      <c r="G40" s="67" t="s">
        <v>5</v>
      </c>
      <c r="H40" s="67"/>
      <c r="I40" s="68"/>
      <c r="J40" s="386" t="s">
        <v>4</v>
      </c>
      <c r="K40" s="386"/>
      <c r="L40" s="387"/>
      <c r="M40" s="69" t="s">
        <v>17</v>
      </c>
      <c r="N40" s="69" t="s">
        <v>16</v>
      </c>
      <c r="O40" s="42"/>
      <c r="P40" s="388"/>
      <c r="Q40" s="353"/>
      <c r="R40" s="354"/>
    </row>
    <row r="41" spans="3:18" s="94" customFormat="1" ht="15" customHeight="1">
      <c r="C41" s="49"/>
      <c r="D41" s="49"/>
      <c r="E41" s="49" t="s">
        <v>20</v>
      </c>
      <c r="F41" s="49" t="s">
        <v>13</v>
      </c>
      <c r="G41" s="61" t="s">
        <v>15</v>
      </c>
      <c r="H41" s="62" t="s">
        <v>12</v>
      </c>
      <c r="I41" s="63" t="s">
        <v>18</v>
      </c>
      <c r="J41" s="64" t="s">
        <v>2</v>
      </c>
      <c r="K41" s="58" t="s">
        <v>10</v>
      </c>
      <c r="L41" s="63" t="s">
        <v>3</v>
      </c>
      <c r="M41" s="60" t="s">
        <v>3</v>
      </c>
      <c r="N41" s="60" t="s">
        <v>3</v>
      </c>
      <c r="O41" s="6"/>
      <c r="P41" s="389"/>
      <c r="Q41" s="383"/>
      <c r="R41" s="390"/>
    </row>
    <row r="42" spans="3:18" s="94" customFormat="1" ht="15" customHeight="1">
      <c r="C42" s="130"/>
      <c r="D42" s="7" t="s">
        <v>26</v>
      </c>
      <c r="E42" s="8" t="s">
        <v>22</v>
      </c>
      <c r="F42" s="17">
        <v>2</v>
      </c>
      <c r="G42" s="27">
        <v>15</v>
      </c>
      <c r="H42" s="16">
        <v>88</v>
      </c>
      <c r="I42" s="16">
        <f aca="true" t="shared" si="14" ref="I42:I50">ROUND(H42*F42/1000,2)</f>
        <v>0.18</v>
      </c>
      <c r="J42" s="65">
        <f aca="true" t="shared" si="15" ref="J42:J50">ROUND(L42/N42,1)</f>
        <v>179.6</v>
      </c>
      <c r="K42" s="26">
        <f aca="true" t="shared" si="16" ref="K42:K50">L42/M42</f>
        <v>1020</v>
      </c>
      <c r="L42" s="18">
        <v>68034</v>
      </c>
      <c r="M42" s="18">
        <f aca="true" t="shared" si="17" ref="M42:M50">ROUND(1/G42*1000,1)</f>
        <v>66.7</v>
      </c>
      <c r="N42" s="18">
        <f aca="true" t="shared" si="18" ref="N42:N50">ROUND(1/G42/H42/F42*1000000,1)</f>
        <v>378.8</v>
      </c>
      <c r="O42" s="130"/>
      <c r="P42" s="396" t="s">
        <v>798</v>
      </c>
      <c r="Q42" s="397"/>
      <c r="R42" s="398"/>
    </row>
    <row r="43" spans="3:18" ht="12.75">
      <c r="C43" s="132"/>
      <c r="D43" s="7" t="s">
        <v>26</v>
      </c>
      <c r="E43" s="8" t="s">
        <v>22</v>
      </c>
      <c r="F43" s="17">
        <v>2.1</v>
      </c>
      <c r="G43" s="27">
        <v>15</v>
      </c>
      <c r="H43" s="16">
        <v>88</v>
      </c>
      <c r="I43" s="16">
        <f t="shared" si="14"/>
        <v>0.18</v>
      </c>
      <c r="J43" s="65">
        <f t="shared" si="15"/>
        <v>188.6</v>
      </c>
      <c r="K43" s="26">
        <f t="shared" si="16"/>
        <v>1020</v>
      </c>
      <c r="L43" s="18">
        <v>68034</v>
      </c>
      <c r="M43" s="18">
        <f t="shared" si="17"/>
        <v>66.7</v>
      </c>
      <c r="N43" s="18">
        <f t="shared" si="18"/>
        <v>360.8</v>
      </c>
      <c r="O43" s="131"/>
      <c r="P43" s="396" t="s">
        <v>798</v>
      </c>
      <c r="Q43" s="397"/>
      <c r="R43" s="398"/>
    </row>
    <row r="44" spans="3:18" ht="12.75">
      <c r="C44" s="132"/>
      <c r="D44" s="7" t="s">
        <v>26</v>
      </c>
      <c r="E44" s="8" t="s">
        <v>22</v>
      </c>
      <c r="F44" s="17">
        <v>2.2</v>
      </c>
      <c r="G44" s="27">
        <v>15</v>
      </c>
      <c r="H44" s="16">
        <v>88</v>
      </c>
      <c r="I44" s="16">
        <f t="shared" si="14"/>
        <v>0.19</v>
      </c>
      <c r="J44" s="65">
        <f t="shared" si="15"/>
        <v>197.5</v>
      </c>
      <c r="K44" s="26">
        <f t="shared" si="16"/>
        <v>1020</v>
      </c>
      <c r="L44" s="18">
        <v>68034</v>
      </c>
      <c r="M44" s="18">
        <f t="shared" si="17"/>
        <v>66.7</v>
      </c>
      <c r="N44" s="18">
        <f t="shared" si="18"/>
        <v>344.4</v>
      </c>
      <c r="O44" s="131"/>
      <c r="P44" s="396" t="s">
        <v>798</v>
      </c>
      <c r="Q44" s="397"/>
      <c r="R44" s="398"/>
    </row>
    <row r="45" spans="3:18" ht="12.75">
      <c r="C45" s="132"/>
      <c r="D45" s="7" t="s">
        <v>26</v>
      </c>
      <c r="E45" s="8" t="s">
        <v>22</v>
      </c>
      <c r="F45" s="17">
        <v>2.4</v>
      </c>
      <c r="G45" s="27">
        <v>15</v>
      </c>
      <c r="H45" s="16">
        <v>88</v>
      </c>
      <c r="I45" s="16">
        <f t="shared" si="14"/>
        <v>0.21</v>
      </c>
      <c r="J45" s="65">
        <f t="shared" si="15"/>
        <v>215.5</v>
      </c>
      <c r="K45" s="26">
        <f t="shared" si="16"/>
        <v>1020</v>
      </c>
      <c r="L45" s="18">
        <v>68034</v>
      </c>
      <c r="M45" s="18">
        <f t="shared" si="17"/>
        <v>66.7</v>
      </c>
      <c r="N45" s="18">
        <f t="shared" si="18"/>
        <v>315.7</v>
      </c>
      <c r="O45" s="131"/>
      <c r="P45" s="396" t="s">
        <v>798</v>
      </c>
      <c r="Q45" s="397"/>
      <c r="R45" s="398"/>
    </row>
    <row r="46" spans="3:18" ht="12.75">
      <c r="C46" s="132"/>
      <c r="D46" s="7" t="s">
        <v>26</v>
      </c>
      <c r="E46" s="8" t="s">
        <v>22</v>
      </c>
      <c r="F46" s="17">
        <v>2.5</v>
      </c>
      <c r="G46" s="27">
        <v>15</v>
      </c>
      <c r="H46" s="16">
        <v>88</v>
      </c>
      <c r="I46" s="16">
        <f t="shared" si="14"/>
        <v>0.22</v>
      </c>
      <c r="J46" s="65">
        <f t="shared" si="15"/>
        <v>224.5</v>
      </c>
      <c r="K46" s="26">
        <f t="shared" si="16"/>
        <v>1020</v>
      </c>
      <c r="L46" s="18">
        <v>68034</v>
      </c>
      <c r="M46" s="18">
        <f t="shared" si="17"/>
        <v>66.7</v>
      </c>
      <c r="N46" s="18">
        <f t="shared" si="18"/>
        <v>303</v>
      </c>
      <c r="O46" s="131"/>
      <c r="P46" s="396" t="s">
        <v>798</v>
      </c>
      <c r="Q46" s="397"/>
      <c r="R46" s="398"/>
    </row>
    <row r="47" spans="3:18" ht="12.75">
      <c r="C47" s="132"/>
      <c r="D47" s="7" t="s">
        <v>26</v>
      </c>
      <c r="E47" s="8" t="s">
        <v>22</v>
      </c>
      <c r="F47" s="17">
        <v>2.6</v>
      </c>
      <c r="G47" s="27">
        <v>15</v>
      </c>
      <c r="H47" s="16">
        <v>88</v>
      </c>
      <c r="I47" s="16">
        <f>ROUND(H47*F47/1000,2)</f>
        <v>0.23</v>
      </c>
      <c r="J47" s="65">
        <f>ROUND(L47/N47,1)</f>
        <v>233.5</v>
      </c>
      <c r="K47" s="26">
        <f>L47/M47</f>
        <v>1020</v>
      </c>
      <c r="L47" s="18">
        <v>68034</v>
      </c>
      <c r="M47" s="18">
        <f>ROUND(1/G47*1000,1)</f>
        <v>66.7</v>
      </c>
      <c r="N47" s="18">
        <f>ROUND(1/G47/H47/F47*1000000,1)</f>
        <v>291.4</v>
      </c>
      <c r="O47" s="131"/>
      <c r="P47" s="396" t="s">
        <v>798</v>
      </c>
      <c r="Q47" s="397"/>
      <c r="R47" s="398"/>
    </row>
    <row r="48" spans="3:18" ht="12.75">
      <c r="C48" s="118"/>
      <c r="D48" s="7" t="s">
        <v>26</v>
      </c>
      <c r="E48" s="8" t="s">
        <v>22</v>
      </c>
      <c r="F48" s="17">
        <v>2.7</v>
      </c>
      <c r="G48" s="27">
        <v>15</v>
      </c>
      <c r="H48" s="16">
        <v>88</v>
      </c>
      <c r="I48" s="16">
        <f>ROUND(H48*F48/1000,2)</f>
        <v>0.24</v>
      </c>
      <c r="J48" s="65">
        <f>ROUND(L48/N48,1)</f>
        <v>242.5</v>
      </c>
      <c r="K48" s="26">
        <f>L48/M48</f>
        <v>1020</v>
      </c>
      <c r="L48" s="18">
        <v>68034</v>
      </c>
      <c r="M48" s="18">
        <f>ROUND(1/G48*1000,1)</f>
        <v>66.7</v>
      </c>
      <c r="N48" s="18">
        <f>ROUND(1/G48/H48/F48*1000000,1)</f>
        <v>280.6</v>
      </c>
      <c r="O48" s="131"/>
      <c r="P48" s="396" t="s">
        <v>798</v>
      </c>
      <c r="Q48" s="397"/>
      <c r="R48" s="398"/>
    </row>
    <row r="49" spans="3:18" ht="12.75">
      <c r="C49" s="118"/>
      <c r="D49" s="7" t="s">
        <v>26</v>
      </c>
      <c r="E49" s="8" t="s">
        <v>22</v>
      </c>
      <c r="F49" s="17">
        <v>2.9</v>
      </c>
      <c r="G49" s="27">
        <v>15</v>
      </c>
      <c r="H49" s="16">
        <v>88</v>
      </c>
      <c r="I49" s="16">
        <f>ROUND(H49*F49/1000,2)</f>
        <v>0.26</v>
      </c>
      <c r="J49" s="65">
        <f>ROUND(L49/N49,1)</f>
        <v>260.5</v>
      </c>
      <c r="K49" s="26">
        <f>L49/M49</f>
        <v>1020</v>
      </c>
      <c r="L49" s="18">
        <v>68034</v>
      </c>
      <c r="M49" s="18">
        <f>ROUND(1/G49*1000,1)</f>
        <v>66.7</v>
      </c>
      <c r="N49" s="18">
        <f>ROUND(1/G49/H49/F49*1000000,1)</f>
        <v>261.2</v>
      </c>
      <c r="O49" s="131"/>
      <c r="P49" s="396" t="s">
        <v>798</v>
      </c>
      <c r="Q49" s="397"/>
      <c r="R49" s="398"/>
    </row>
    <row r="50" spans="3:18" ht="12.75">
      <c r="C50" s="118"/>
      <c r="D50" s="7" t="s">
        <v>26</v>
      </c>
      <c r="E50" s="8" t="s">
        <v>22</v>
      </c>
      <c r="F50" s="17">
        <v>3</v>
      </c>
      <c r="G50" s="27">
        <v>15</v>
      </c>
      <c r="H50" s="16">
        <v>88</v>
      </c>
      <c r="I50" s="16">
        <f t="shared" si="14"/>
        <v>0.26</v>
      </c>
      <c r="J50" s="65">
        <f t="shared" si="15"/>
        <v>269.4</v>
      </c>
      <c r="K50" s="26">
        <f t="shared" si="16"/>
        <v>1020</v>
      </c>
      <c r="L50" s="18">
        <v>68034</v>
      </c>
      <c r="M50" s="18">
        <f t="shared" si="17"/>
        <v>66.7</v>
      </c>
      <c r="N50" s="18">
        <f t="shared" si="18"/>
        <v>252.5</v>
      </c>
      <c r="O50" s="131"/>
      <c r="P50" s="396" t="s">
        <v>798</v>
      </c>
      <c r="Q50" s="397"/>
      <c r="R50" s="398"/>
    </row>
    <row r="51" spans="3:18" ht="12.75">
      <c r="C51" s="118"/>
      <c r="D51" s="7"/>
      <c r="E51" s="8"/>
      <c r="F51" s="17"/>
      <c r="G51" s="27"/>
      <c r="H51" s="16"/>
      <c r="I51" s="16"/>
      <c r="J51" s="65"/>
      <c r="K51" s="26"/>
      <c r="L51" s="18"/>
      <c r="M51" s="18"/>
      <c r="N51" s="18"/>
      <c r="O51" s="131"/>
      <c r="P51" s="119"/>
      <c r="Q51" s="119"/>
      <c r="R51" s="119"/>
    </row>
    <row r="52" spans="3:18" ht="12.75">
      <c r="C52" s="118"/>
      <c r="D52" s="7" t="s">
        <v>8</v>
      </c>
      <c r="E52" s="8" t="s">
        <v>22</v>
      </c>
      <c r="F52" s="17">
        <v>2</v>
      </c>
      <c r="G52" s="27">
        <v>15</v>
      </c>
      <c r="H52" s="16">
        <v>88</v>
      </c>
      <c r="I52" s="16">
        <f aca="true" t="shared" si="19" ref="I52:I60">ROUND(H52*F52/1000,2)</f>
        <v>0.18</v>
      </c>
      <c r="J52" s="65">
        <f aca="true" t="shared" si="20" ref="J52:J60">ROUND(L52/N52,1)</f>
        <v>144.4</v>
      </c>
      <c r="K52" s="26">
        <f aca="true" t="shared" si="21" ref="K52:K60">L52/M52</f>
        <v>820</v>
      </c>
      <c r="L52" s="18">
        <v>54694</v>
      </c>
      <c r="M52" s="18">
        <f aca="true" t="shared" si="22" ref="M52:M60">ROUND(1/G52*1000,1)</f>
        <v>66.7</v>
      </c>
      <c r="N52" s="18">
        <f aca="true" t="shared" si="23" ref="N52:N60">ROUND(1/G52/H52/F52*1000000,1)</f>
        <v>378.8</v>
      </c>
      <c r="O52" s="131"/>
      <c r="P52" s="396" t="s">
        <v>799</v>
      </c>
      <c r="Q52" s="397"/>
      <c r="R52" s="398"/>
    </row>
    <row r="53" spans="3:18" ht="12.75">
      <c r="C53" s="118"/>
      <c r="D53" s="7" t="s">
        <v>8</v>
      </c>
      <c r="E53" s="8" t="s">
        <v>22</v>
      </c>
      <c r="F53" s="17">
        <v>2.1</v>
      </c>
      <c r="G53" s="27">
        <v>15</v>
      </c>
      <c r="H53" s="16">
        <v>88</v>
      </c>
      <c r="I53" s="16">
        <f t="shared" si="19"/>
        <v>0.18</v>
      </c>
      <c r="J53" s="65">
        <f t="shared" si="20"/>
        <v>151.6</v>
      </c>
      <c r="K53" s="26">
        <f t="shared" si="21"/>
        <v>820</v>
      </c>
      <c r="L53" s="18">
        <v>54694</v>
      </c>
      <c r="M53" s="18">
        <f t="shared" si="22"/>
        <v>66.7</v>
      </c>
      <c r="N53" s="18">
        <f t="shared" si="23"/>
        <v>360.8</v>
      </c>
      <c r="O53" s="131"/>
      <c r="P53" s="396" t="s">
        <v>799</v>
      </c>
      <c r="Q53" s="397"/>
      <c r="R53" s="398"/>
    </row>
    <row r="54" spans="3:18" ht="12.75">
      <c r="C54" s="118"/>
      <c r="D54" s="7" t="s">
        <v>8</v>
      </c>
      <c r="E54" s="8" t="s">
        <v>22</v>
      </c>
      <c r="F54" s="17">
        <v>2.2</v>
      </c>
      <c r="G54" s="27">
        <v>15</v>
      </c>
      <c r="H54" s="16">
        <v>88</v>
      </c>
      <c r="I54" s="16">
        <f t="shared" si="19"/>
        <v>0.19</v>
      </c>
      <c r="J54" s="65">
        <f t="shared" si="20"/>
        <v>158.8</v>
      </c>
      <c r="K54" s="26">
        <f t="shared" si="21"/>
        <v>820</v>
      </c>
      <c r="L54" s="18">
        <v>54694</v>
      </c>
      <c r="M54" s="18">
        <f t="shared" si="22"/>
        <v>66.7</v>
      </c>
      <c r="N54" s="18">
        <f t="shared" si="23"/>
        <v>344.4</v>
      </c>
      <c r="O54" s="131"/>
      <c r="P54" s="396" t="s">
        <v>799</v>
      </c>
      <c r="Q54" s="397"/>
      <c r="R54" s="398"/>
    </row>
    <row r="55" spans="3:18" ht="12.75">
      <c r="C55" s="118"/>
      <c r="D55" s="7" t="s">
        <v>8</v>
      </c>
      <c r="E55" s="8" t="s">
        <v>22</v>
      </c>
      <c r="F55" s="17">
        <v>2.3</v>
      </c>
      <c r="G55" s="27">
        <v>15</v>
      </c>
      <c r="H55" s="16">
        <v>88</v>
      </c>
      <c r="I55" s="16">
        <f t="shared" si="19"/>
        <v>0.2</v>
      </c>
      <c r="J55" s="65">
        <f t="shared" si="20"/>
        <v>166</v>
      </c>
      <c r="K55" s="26">
        <f t="shared" si="21"/>
        <v>820</v>
      </c>
      <c r="L55" s="18">
        <v>54694</v>
      </c>
      <c r="M55" s="18">
        <f t="shared" si="22"/>
        <v>66.7</v>
      </c>
      <c r="N55" s="18">
        <f t="shared" si="23"/>
        <v>329.4</v>
      </c>
      <c r="O55" s="131"/>
      <c r="P55" s="396" t="s">
        <v>799</v>
      </c>
      <c r="Q55" s="397"/>
      <c r="R55" s="398"/>
    </row>
    <row r="56" spans="3:18" ht="12.75">
      <c r="C56" s="118"/>
      <c r="D56" s="7" t="s">
        <v>8</v>
      </c>
      <c r="E56" s="8" t="s">
        <v>22</v>
      </c>
      <c r="F56" s="17">
        <v>2.4</v>
      </c>
      <c r="G56" s="27">
        <v>15</v>
      </c>
      <c r="H56" s="16">
        <v>88</v>
      </c>
      <c r="I56" s="16">
        <f t="shared" si="19"/>
        <v>0.21</v>
      </c>
      <c r="J56" s="65">
        <f t="shared" si="20"/>
        <v>173.2</v>
      </c>
      <c r="K56" s="26">
        <f t="shared" si="21"/>
        <v>820</v>
      </c>
      <c r="L56" s="18">
        <v>54694</v>
      </c>
      <c r="M56" s="18">
        <f t="shared" si="22"/>
        <v>66.7</v>
      </c>
      <c r="N56" s="18">
        <f t="shared" si="23"/>
        <v>315.7</v>
      </c>
      <c r="O56" s="131"/>
      <c r="P56" s="396" t="s">
        <v>799</v>
      </c>
      <c r="Q56" s="397"/>
      <c r="R56" s="398"/>
    </row>
    <row r="57" spans="3:18" ht="12.75">
      <c r="C57" s="118"/>
      <c r="D57" s="7" t="s">
        <v>8</v>
      </c>
      <c r="E57" s="8" t="s">
        <v>22</v>
      </c>
      <c r="F57" s="17">
        <v>2.5</v>
      </c>
      <c r="G57" s="27">
        <v>15</v>
      </c>
      <c r="H57" s="16">
        <v>88</v>
      </c>
      <c r="I57" s="16">
        <f t="shared" si="19"/>
        <v>0.22</v>
      </c>
      <c r="J57" s="65">
        <f t="shared" si="20"/>
        <v>180.5</v>
      </c>
      <c r="K57" s="26">
        <f t="shared" si="21"/>
        <v>820</v>
      </c>
      <c r="L57" s="18">
        <v>54694</v>
      </c>
      <c r="M57" s="18">
        <f t="shared" si="22"/>
        <v>66.7</v>
      </c>
      <c r="N57" s="18">
        <f t="shared" si="23"/>
        <v>303</v>
      </c>
      <c r="O57" s="131"/>
      <c r="P57" s="396" t="s">
        <v>799</v>
      </c>
      <c r="Q57" s="397"/>
      <c r="R57" s="398"/>
    </row>
    <row r="58" spans="3:18" ht="12.75">
      <c r="C58" s="118"/>
      <c r="D58" s="7" t="s">
        <v>8</v>
      </c>
      <c r="E58" s="8" t="s">
        <v>22</v>
      </c>
      <c r="F58" s="17">
        <v>2.8</v>
      </c>
      <c r="G58" s="27">
        <v>15</v>
      </c>
      <c r="H58" s="16">
        <v>88</v>
      </c>
      <c r="I58" s="16">
        <f t="shared" si="19"/>
        <v>0.25</v>
      </c>
      <c r="J58" s="65">
        <f t="shared" si="20"/>
        <v>202.1</v>
      </c>
      <c r="K58" s="26">
        <f t="shared" si="21"/>
        <v>820</v>
      </c>
      <c r="L58" s="18">
        <v>54694</v>
      </c>
      <c r="M58" s="18">
        <f t="shared" si="22"/>
        <v>66.7</v>
      </c>
      <c r="N58" s="18">
        <f t="shared" si="23"/>
        <v>270.6</v>
      </c>
      <c r="O58" s="131"/>
      <c r="P58" s="396" t="s">
        <v>799</v>
      </c>
      <c r="Q58" s="397"/>
      <c r="R58" s="398"/>
    </row>
    <row r="59" spans="3:18" ht="12.75">
      <c r="C59" s="118"/>
      <c r="D59" s="7" t="s">
        <v>8</v>
      </c>
      <c r="E59" s="8" t="s">
        <v>22</v>
      </c>
      <c r="F59" s="17">
        <v>2.9</v>
      </c>
      <c r="G59" s="27">
        <v>15</v>
      </c>
      <c r="H59" s="16">
        <v>88</v>
      </c>
      <c r="I59" s="16">
        <f t="shared" si="19"/>
        <v>0.26</v>
      </c>
      <c r="J59" s="65">
        <f t="shared" si="20"/>
        <v>209.4</v>
      </c>
      <c r="K59" s="26">
        <f t="shared" si="21"/>
        <v>820</v>
      </c>
      <c r="L59" s="18">
        <v>54694</v>
      </c>
      <c r="M59" s="18">
        <f t="shared" si="22"/>
        <v>66.7</v>
      </c>
      <c r="N59" s="18">
        <f t="shared" si="23"/>
        <v>261.2</v>
      </c>
      <c r="O59" s="131"/>
      <c r="P59" s="396" t="s">
        <v>799</v>
      </c>
      <c r="Q59" s="397"/>
      <c r="R59" s="398"/>
    </row>
    <row r="60" spans="3:18" ht="12.75">
      <c r="C60" s="118"/>
      <c r="D60" s="7" t="s">
        <v>8</v>
      </c>
      <c r="E60" s="8" t="s">
        <v>22</v>
      </c>
      <c r="F60" s="17">
        <v>3</v>
      </c>
      <c r="G60" s="27">
        <v>15</v>
      </c>
      <c r="H60" s="16">
        <v>88</v>
      </c>
      <c r="I60" s="16">
        <f t="shared" si="19"/>
        <v>0.26</v>
      </c>
      <c r="J60" s="65">
        <f t="shared" si="20"/>
        <v>216.6</v>
      </c>
      <c r="K60" s="26">
        <f t="shared" si="21"/>
        <v>820</v>
      </c>
      <c r="L60" s="18">
        <v>54694</v>
      </c>
      <c r="M60" s="18">
        <f t="shared" si="22"/>
        <v>66.7</v>
      </c>
      <c r="N60" s="18">
        <f t="shared" si="23"/>
        <v>252.5</v>
      </c>
      <c r="O60" s="131"/>
      <c r="P60" s="396" t="s">
        <v>799</v>
      </c>
      <c r="Q60" s="397"/>
      <c r="R60" s="398"/>
    </row>
    <row r="61" spans="3:18" ht="12.75">
      <c r="C61" s="131"/>
      <c r="D61" s="117"/>
      <c r="E61" s="131"/>
      <c r="F61" s="120"/>
      <c r="G61" s="119"/>
      <c r="H61" s="120"/>
      <c r="I61" s="120"/>
      <c r="J61" s="89"/>
      <c r="K61" s="133"/>
      <c r="L61" s="120"/>
      <c r="M61" s="120"/>
      <c r="N61" s="120"/>
      <c r="O61" s="131"/>
      <c r="P61" s="119"/>
      <c r="Q61" s="119"/>
      <c r="R61" s="119"/>
    </row>
    <row r="62" spans="3:18" ht="12.75">
      <c r="C62" s="117"/>
      <c r="D62" s="117"/>
      <c r="E62" s="131"/>
      <c r="F62" s="120"/>
      <c r="G62" s="119"/>
      <c r="H62" s="120"/>
      <c r="I62" s="120"/>
      <c r="J62" s="89"/>
      <c r="K62" s="133"/>
      <c r="L62" s="120"/>
      <c r="M62" s="120"/>
      <c r="N62" s="120"/>
      <c r="O62" s="131"/>
      <c r="P62" s="119"/>
      <c r="Q62" s="119"/>
      <c r="R62" s="119"/>
    </row>
    <row r="63" spans="3:18" ht="12.75">
      <c r="C63" s="118"/>
      <c r="D63" s="117"/>
      <c r="E63" s="131"/>
      <c r="F63" s="120"/>
      <c r="G63" s="119"/>
      <c r="H63" s="120"/>
      <c r="I63" s="120"/>
      <c r="J63" s="89"/>
      <c r="K63" s="119"/>
      <c r="L63" s="120"/>
      <c r="M63" s="120"/>
      <c r="N63" s="120"/>
      <c r="O63" s="131"/>
      <c r="P63" s="119"/>
      <c r="Q63" s="119"/>
      <c r="R63" s="119"/>
    </row>
    <row r="64" spans="3:18" ht="12.75">
      <c r="C64" s="2"/>
      <c r="D64" s="2"/>
      <c r="E64" s="2"/>
      <c r="F64" s="2"/>
      <c r="G64" s="2"/>
      <c r="H64" s="2"/>
      <c r="I64" s="2"/>
      <c r="J64" s="151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151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151"/>
      <c r="K66" s="2"/>
      <c r="L66" s="2"/>
      <c r="M66" s="2"/>
      <c r="N66" s="2"/>
      <c r="O66" s="2"/>
      <c r="P66" s="2"/>
      <c r="Q66" s="2"/>
      <c r="R66" s="2"/>
    </row>
    <row r="67" spans="3:15" ht="12.75">
      <c r="C67" s="2"/>
      <c r="D67" s="2"/>
      <c r="E67" s="2"/>
      <c r="F67" s="2"/>
      <c r="G67" s="2"/>
      <c r="H67" s="2"/>
      <c r="I67" s="2"/>
      <c r="J67" s="151"/>
      <c r="K67" s="2"/>
      <c r="L67" s="2"/>
      <c r="M67" s="2"/>
      <c r="N67" s="2"/>
      <c r="O67" s="2"/>
    </row>
    <row r="68" spans="3:15" ht="12.75">
      <c r="C68" s="2"/>
      <c r="D68" s="2"/>
      <c r="E68" s="2"/>
      <c r="F68" s="2"/>
      <c r="G68" s="2"/>
      <c r="H68" s="2"/>
      <c r="I68" s="2"/>
      <c r="J68" s="151"/>
      <c r="K68" s="2"/>
      <c r="L68" s="2"/>
      <c r="M68" s="2"/>
      <c r="N68" s="2"/>
      <c r="O68" s="2"/>
    </row>
  </sheetData>
  <sheetProtection/>
  <mergeCells count="61">
    <mergeCell ref="P55:R55"/>
    <mergeCell ref="P56:R56"/>
    <mergeCell ref="P42:R42"/>
    <mergeCell ref="P43:R43"/>
    <mergeCell ref="P44:R44"/>
    <mergeCell ref="P45:R45"/>
    <mergeCell ref="P46:R46"/>
    <mergeCell ref="P47:R47"/>
    <mergeCell ref="P57:R57"/>
    <mergeCell ref="P58:R58"/>
    <mergeCell ref="P59:R59"/>
    <mergeCell ref="P60:R60"/>
    <mergeCell ref="P48:R48"/>
    <mergeCell ref="P49:R49"/>
    <mergeCell ref="P50:R50"/>
    <mergeCell ref="P52:R52"/>
    <mergeCell ref="P53:R53"/>
    <mergeCell ref="P54:R54"/>
    <mergeCell ref="P36:R36"/>
    <mergeCell ref="P37:R37"/>
    <mergeCell ref="J40:L40"/>
    <mergeCell ref="P40:R40"/>
    <mergeCell ref="P41:R41"/>
    <mergeCell ref="C39:R39"/>
    <mergeCell ref="P35:R35"/>
    <mergeCell ref="P34:R34"/>
    <mergeCell ref="P19:R19"/>
    <mergeCell ref="P23:R23"/>
    <mergeCell ref="P31:R31"/>
    <mergeCell ref="P32:R32"/>
    <mergeCell ref="P33:R33"/>
    <mergeCell ref="P20:R20"/>
    <mergeCell ref="P21:R21"/>
    <mergeCell ref="P28:R28"/>
    <mergeCell ref="P29:R29"/>
    <mergeCell ref="P30:R30"/>
    <mergeCell ref="P18:R18"/>
    <mergeCell ref="P24:R24"/>
    <mergeCell ref="P25:R25"/>
    <mergeCell ref="C26:R26"/>
    <mergeCell ref="P27:R27"/>
    <mergeCell ref="P22:R22"/>
    <mergeCell ref="C6:R6"/>
    <mergeCell ref="P14:R14"/>
    <mergeCell ref="P7:R7"/>
    <mergeCell ref="P8:R8"/>
    <mergeCell ref="P9:R9"/>
    <mergeCell ref="P15:R15"/>
    <mergeCell ref="P10:R10"/>
    <mergeCell ref="P11:R11"/>
    <mergeCell ref="P12:R12"/>
    <mergeCell ref="P16:R16"/>
    <mergeCell ref="P17:R17"/>
    <mergeCell ref="C13:R13"/>
    <mergeCell ref="C5:R5"/>
    <mergeCell ref="C2:H2"/>
    <mergeCell ref="K2:R2"/>
    <mergeCell ref="I2:J2"/>
    <mergeCell ref="J3:L3"/>
    <mergeCell ref="P3:R3"/>
    <mergeCell ref="P4:R4"/>
  </mergeCells>
  <printOptions/>
  <pageMargins left="0.2362204724409449" right="0.07874015748031496" top="0.07874015748031496" bottom="0.07874015748031496" header="0.15748031496062992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X6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K25" sqref="K25"/>
    </sheetView>
  </sheetViews>
  <sheetFormatPr defaultColWidth="9.00390625" defaultRowHeight="12.75"/>
  <cols>
    <col min="1" max="1" width="1.00390625" style="0" hidden="1" customWidth="1"/>
    <col min="2" max="2" width="1.00390625" style="0" customWidth="1"/>
    <col min="3" max="3" width="7.375" style="0" customWidth="1"/>
    <col min="4" max="4" width="6.375" style="0" customWidth="1"/>
    <col min="5" max="6" width="4.75390625" style="0" customWidth="1"/>
    <col min="7" max="7" width="5.25390625" style="0" customWidth="1"/>
    <col min="8" max="8" width="5.75390625" style="0" customWidth="1"/>
    <col min="9" max="9" width="4.75390625" style="0" customWidth="1"/>
    <col min="10" max="10" width="8.125" style="255" customWidth="1"/>
    <col min="11" max="11" width="8.25390625" style="0" customWidth="1"/>
    <col min="12" max="12" width="0.37109375" style="0" customWidth="1"/>
    <col min="13" max="14" width="0.6171875" style="0" customWidth="1"/>
    <col min="15" max="15" width="0.37109375" style="0" customWidth="1"/>
    <col min="16" max="16" width="5.00390625" style="0" customWidth="1"/>
    <col min="17" max="17" width="5.25390625" style="0" customWidth="1"/>
    <col min="18" max="18" width="10.625" style="0" customWidth="1"/>
    <col min="19" max="20" width="1.12109375" style="23" customWidth="1"/>
    <col min="21" max="21" width="8.75390625" style="0" customWidth="1"/>
    <col min="22" max="22" width="10.25390625" style="0" customWidth="1"/>
    <col min="23" max="23" width="6.00390625" style="0" customWidth="1"/>
    <col min="24" max="24" width="5.25390625" style="0" customWidth="1"/>
    <col min="25" max="25" width="5.125" style="0" customWidth="1"/>
    <col min="26" max="26" width="4.875" style="0" customWidth="1"/>
    <col min="27" max="27" width="5.75390625" style="0" customWidth="1"/>
  </cols>
  <sheetData>
    <row r="1" spans="3:20" ht="13.5" thickBot="1">
      <c r="C1" s="417" t="s">
        <v>802</v>
      </c>
      <c r="D1" s="418"/>
      <c r="E1" s="418"/>
      <c r="F1" s="418"/>
      <c r="G1" s="418"/>
      <c r="H1" s="418"/>
      <c r="I1" s="420">
        <v>42327</v>
      </c>
      <c r="J1" s="420"/>
      <c r="K1" s="418"/>
      <c r="L1" s="418"/>
      <c r="M1" s="418"/>
      <c r="N1" s="418"/>
      <c r="O1" s="418"/>
      <c r="P1" s="418"/>
      <c r="Q1" s="418"/>
      <c r="R1" s="419"/>
      <c r="S1" s="3"/>
      <c r="T1" s="3"/>
    </row>
    <row r="2" spans="3:24" ht="21" thickBot="1">
      <c r="C2" s="49" t="s">
        <v>14</v>
      </c>
      <c r="D2" s="49" t="s">
        <v>11</v>
      </c>
      <c r="E2" s="100" t="s">
        <v>19</v>
      </c>
      <c r="F2" s="96"/>
      <c r="G2" s="97" t="s">
        <v>5</v>
      </c>
      <c r="H2" s="97"/>
      <c r="I2" s="98"/>
      <c r="J2" s="424" t="s">
        <v>4</v>
      </c>
      <c r="K2" s="424"/>
      <c r="L2" s="425"/>
      <c r="M2" s="60" t="s">
        <v>17</v>
      </c>
      <c r="N2" s="60" t="s">
        <v>16</v>
      </c>
      <c r="O2" s="6"/>
      <c r="P2" s="389"/>
      <c r="Q2" s="383"/>
      <c r="R2" s="390"/>
      <c r="S2" s="4"/>
      <c r="T2" s="4"/>
      <c r="X2" s="4"/>
    </row>
    <row r="3" spans="3:24" ht="21" thickBot="1">
      <c r="C3" s="49"/>
      <c r="D3" s="49"/>
      <c r="E3" s="99" t="s">
        <v>20</v>
      </c>
      <c r="F3" s="49" t="s">
        <v>13</v>
      </c>
      <c r="G3" s="61" t="s">
        <v>15</v>
      </c>
      <c r="H3" s="62" t="s">
        <v>12</v>
      </c>
      <c r="I3" s="63" t="s">
        <v>18</v>
      </c>
      <c r="J3" s="244" t="s">
        <v>2</v>
      </c>
      <c r="K3" s="245" t="s">
        <v>10</v>
      </c>
      <c r="L3" s="246" t="s">
        <v>3</v>
      </c>
      <c r="M3" s="60" t="s">
        <v>3</v>
      </c>
      <c r="N3" s="60" t="s">
        <v>3</v>
      </c>
      <c r="O3" s="6"/>
      <c r="P3" s="389"/>
      <c r="Q3" s="383"/>
      <c r="R3" s="390"/>
      <c r="S3" s="4"/>
      <c r="T3" s="4"/>
      <c r="X3" s="4"/>
    </row>
    <row r="4" spans="3:20" ht="21.75" customHeight="1" thickBot="1">
      <c r="C4" s="426" t="s">
        <v>27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8"/>
      <c r="S4" s="3"/>
      <c r="T4" s="3">
        <f>IF(L4&gt;U4,1,0)</f>
        <v>0</v>
      </c>
    </row>
    <row r="5" spans="3:20" ht="12.75">
      <c r="C5" s="421" t="s">
        <v>81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3"/>
      <c r="S5" s="3"/>
      <c r="T5" s="3"/>
    </row>
    <row r="6" spans="3:20" ht="12.75" customHeight="1">
      <c r="C6" s="77"/>
      <c r="D6" s="72" t="s">
        <v>8</v>
      </c>
      <c r="E6" s="8" t="s">
        <v>23</v>
      </c>
      <c r="F6" s="16">
        <v>1</v>
      </c>
      <c r="G6" s="27">
        <v>28</v>
      </c>
      <c r="H6" s="73">
        <v>90</v>
      </c>
      <c r="I6" s="51">
        <f>(H6*F6)/1000</f>
        <v>0.09</v>
      </c>
      <c r="J6" s="247">
        <f>ROUND(L6/N6,1)</f>
        <v>106.4</v>
      </c>
      <c r="K6" s="74">
        <f aca="true" t="shared" si="0" ref="K6:K15">ROUND(L6/M6,1)</f>
        <v>1182.7</v>
      </c>
      <c r="L6" s="73">
        <v>42222</v>
      </c>
      <c r="M6" s="73">
        <f aca="true" t="shared" si="1" ref="M6:M15">ROUND(1/G6*1000,1)</f>
        <v>35.7</v>
      </c>
      <c r="N6" s="73">
        <f aca="true" t="shared" si="2" ref="N6:N15">ROUND(1/G6/H6/F6*1000000,1)</f>
        <v>396.8</v>
      </c>
      <c r="O6" s="75"/>
      <c r="P6" s="402" t="s">
        <v>798</v>
      </c>
      <c r="Q6" s="402"/>
      <c r="R6" s="403"/>
      <c r="S6" s="3"/>
      <c r="T6" s="3" t="e">
        <f>IF(#REF!&gt;U6,1,0)</f>
        <v>#REF!</v>
      </c>
    </row>
    <row r="7" spans="3:20" ht="12.75" customHeight="1">
      <c r="C7" s="77"/>
      <c r="D7" s="72" t="s">
        <v>8</v>
      </c>
      <c r="E7" s="8" t="s">
        <v>23</v>
      </c>
      <c r="F7" s="16">
        <v>1.8</v>
      </c>
      <c r="G7" s="27">
        <v>28</v>
      </c>
      <c r="H7" s="73">
        <v>90</v>
      </c>
      <c r="I7" s="51">
        <f aca="true" t="shared" si="3" ref="I7:I16">(H7*F7)/1000</f>
        <v>0.162</v>
      </c>
      <c r="J7" s="247">
        <f aca="true" t="shared" si="4" ref="J7:J16">ROUND(L7/N7,1)</f>
        <v>191.5</v>
      </c>
      <c r="K7" s="74">
        <f t="shared" si="0"/>
        <v>1182.7</v>
      </c>
      <c r="L7" s="73">
        <v>42222</v>
      </c>
      <c r="M7" s="73">
        <f t="shared" si="1"/>
        <v>35.7</v>
      </c>
      <c r="N7" s="73">
        <f t="shared" si="2"/>
        <v>220.5</v>
      </c>
      <c r="O7" s="75"/>
      <c r="P7" s="402" t="s">
        <v>798</v>
      </c>
      <c r="Q7" s="402"/>
      <c r="R7" s="403"/>
      <c r="S7" s="3"/>
      <c r="T7" s="3"/>
    </row>
    <row r="8" spans="3:20" ht="12.75" customHeight="1">
      <c r="C8" s="77"/>
      <c r="D8" s="72" t="s">
        <v>8</v>
      </c>
      <c r="E8" s="8" t="s">
        <v>23</v>
      </c>
      <c r="F8" s="16">
        <v>1.9</v>
      </c>
      <c r="G8" s="27">
        <v>28</v>
      </c>
      <c r="H8" s="73">
        <v>90</v>
      </c>
      <c r="I8" s="51">
        <f t="shared" si="3"/>
        <v>0.171</v>
      </c>
      <c r="J8" s="247">
        <f t="shared" si="4"/>
        <v>202.1</v>
      </c>
      <c r="K8" s="74">
        <f t="shared" si="0"/>
        <v>1182.7</v>
      </c>
      <c r="L8" s="73">
        <v>42222</v>
      </c>
      <c r="M8" s="73">
        <f t="shared" si="1"/>
        <v>35.7</v>
      </c>
      <c r="N8" s="73">
        <f t="shared" si="2"/>
        <v>208.9</v>
      </c>
      <c r="O8" s="75"/>
      <c r="P8" s="402" t="s">
        <v>798</v>
      </c>
      <c r="Q8" s="402"/>
      <c r="R8" s="403"/>
      <c r="S8" s="3"/>
      <c r="T8" s="3"/>
    </row>
    <row r="9" spans="3:20" ht="12.75" customHeight="1">
      <c r="C9" s="77"/>
      <c r="D9" s="72" t="s">
        <v>8</v>
      </c>
      <c r="E9" s="8" t="s">
        <v>23</v>
      </c>
      <c r="F9" s="16">
        <v>2</v>
      </c>
      <c r="G9" s="27">
        <v>28</v>
      </c>
      <c r="H9" s="73">
        <v>90</v>
      </c>
      <c r="I9" s="51">
        <f t="shared" si="3"/>
        <v>0.18</v>
      </c>
      <c r="J9" s="247">
        <f t="shared" si="4"/>
        <v>212.8</v>
      </c>
      <c r="K9" s="74">
        <f t="shared" si="0"/>
        <v>1182.7</v>
      </c>
      <c r="L9" s="73">
        <v>42222</v>
      </c>
      <c r="M9" s="73">
        <f t="shared" si="1"/>
        <v>35.7</v>
      </c>
      <c r="N9" s="73">
        <f t="shared" si="2"/>
        <v>198.4</v>
      </c>
      <c r="O9" s="75"/>
      <c r="P9" s="402" t="s">
        <v>798</v>
      </c>
      <c r="Q9" s="402"/>
      <c r="R9" s="403"/>
      <c r="S9" s="3"/>
      <c r="T9" s="3"/>
    </row>
    <row r="10" spans="3:20" ht="12.75" customHeight="1">
      <c r="C10" s="77"/>
      <c r="D10" s="72" t="s">
        <v>8</v>
      </c>
      <c r="E10" s="8" t="s">
        <v>23</v>
      </c>
      <c r="F10" s="16">
        <v>2.1</v>
      </c>
      <c r="G10" s="27">
        <v>28</v>
      </c>
      <c r="H10" s="73">
        <v>90</v>
      </c>
      <c r="I10" s="51">
        <f t="shared" si="3"/>
        <v>0.189</v>
      </c>
      <c r="J10" s="247">
        <f t="shared" si="4"/>
        <v>223.4</v>
      </c>
      <c r="K10" s="74">
        <f t="shared" si="0"/>
        <v>1182.7</v>
      </c>
      <c r="L10" s="73">
        <v>42222</v>
      </c>
      <c r="M10" s="73">
        <f t="shared" si="1"/>
        <v>35.7</v>
      </c>
      <c r="N10" s="73">
        <f t="shared" si="2"/>
        <v>189</v>
      </c>
      <c r="O10" s="75"/>
      <c r="P10" s="402" t="s">
        <v>798</v>
      </c>
      <c r="Q10" s="402"/>
      <c r="R10" s="403"/>
      <c r="S10" s="3"/>
      <c r="T10" s="3"/>
    </row>
    <row r="11" spans="3:20" ht="12.75" customHeight="1">
      <c r="C11" s="77"/>
      <c r="D11" s="72" t="s">
        <v>8</v>
      </c>
      <c r="E11" s="8" t="s">
        <v>23</v>
      </c>
      <c r="F11" s="16">
        <v>2.2</v>
      </c>
      <c r="G11" s="27">
        <v>28</v>
      </c>
      <c r="H11" s="73">
        <v>90</v>
      </c>
      <c r="I11" s="51">
        <f t="shared" si="3"/>
        <v>0.19800000000000004</v>
      </c>
      <c r="J11" s="247">
        <f t="shared" si="4"/>
        <v>234</v>
      </c>
      <c r="K11" s="74">
        <f t="shared" si="0"/>
        <v>1182.7</v>
      </c>
      <c r="L11" s="73">
        <v>42222</v>
      </c>
      <c r="M11" s="73">
        <f t="shared" si="1"/>
        <v>35.7</v>
      </c>
      <c r="N11" s="73">
        <f t="shared" si="2"/>
        <v>180.4</v>
      </c>
      <c r="O11" s="75"/>
      <c r="P11" s="402" t="s">
        <v>798</v>
      </c>
      <c r="Q11" s="402"/>
      <c r="R11" s="403"/>
      <c r="S11" s="3"/>
      <c r="T11" s="3"/>
    </row>
    <row r="12" spans="3:20" ht="12.75" customHeight="1">
      <c r="C12" s="77"/>
      <c r="D12" s="72" t="s">
        <v>8</v>
      </c>
      <c r="E12" s="8" t="s">
        <v>23</v>
      </c>
      <c r="F12" s="16">
        <v>2.3</v>
      </c>
      <c r="G12" s="27">
        <v>28</v>
      </c>
      <c r="H12" s="73">
        <v>90</v>
      </c>
      <c r="I12" s="51">
        <f t="shared" si="3"/>
        <v>0.20699999999999996</v>
      </c>
      <c r="J12" s="247">
        <f t="shared" si="4"/>
        <v>244.8</v>
      </c>
      <c r="K12" s="74">
        <f t="shared" si="0"/>
        <v>1182.7</v>
      </c>
      <c r="L12" s="73">
        <v>42222</v>
      </c>
      <c r="M12" s="73">
        <f t="shared" si="1"/>
        <v>35.7</v>
      </c>
      <c r="N12" s="73">
        <f t="shared" si="2"/>
        <v>172.5</v>
      </c>
      <c r="O12" s="75"/>
      <c r="P12" s="402" t="s">
        <v>798</v>
      </c>
      <c r="Q12" s="402"/>
      <c r="R12" s="403"/>
      <c r="S12" s="3"/>
      <c r="T12" s="3"/>
    </row>
    <row r="13" spans="3:20" ht="12.75" customHeight="1">
      <c r="C13" s="36"/>
      <c r="D13" s="72" t="s">
        <v>8</v>
      </c>
      <c r="E13" s="8" t="s">
        <v>23</v>
      </c>
      <c r="F13" s="16">
        <v>2.4</v>
      </c>
      <c r="G13" s="27">
        <v>28</v>
      </c>
      <c r="H13" s="73">
        <v>90</v>
      </c>
      <c r="I13" s="51">
        <f t="shared" si="3"/>
        <v>0.216</v>
      </c>
      <c r="J13" s="247">
        <f t="shared" si="4"/>
        <v>255.4</v>
      </c>
      <c r="K13" s="74">
        <f t="shared" si="0"/>
        <v>1182.7</v>
      </c>
      <c r="L13" s="73">
        <v>42222</v>
      </c>
      <c r="M13" s="73">
        <f t="shared" si="1"/>
        <v>35.7</v>
      </c>
      <c r="N13" s="73">
        <f t="shared" si="2"/>
        <v>165.3</v>
      </c>
      <c r="O13" s="75"/>
      <c r="P13" s="402" t="s">
        <v>798</v>
      </c>
      <c r="Q13" s="402"/>
      <c r="R13" s="403"/>
      <c r="S13" s="3"/>
      <c r="T13" s="3"/>
    </row>
    <row r="14" spans="3:18" ht="12.75" customHeight="1">
      <c r="C14" s="36"/>
      <c r="D14" s="72" t="s">
        <v>8</v>
      </c>
      <c r="E14" s="8" t="s">
        <v>23</v>
      </c>
      <c r="F14" s="16">
        <v>2.5</v>
      </c>
      <c r="G14" s="27">
        <v>28</v>
      </c>
      <c r="H14" s="73">
        <v>90</v>
      </c>
      <c r="I14" s="51">
        <f t="shared" si="3"/>
        <v>0.225</v>
      </c>
      <c r="J14" s="247">
        <f t="shared" si="4"/>
        <v>266</v>
      </c>
      <c r="K14" s="74">
        <f t="shared" si="0"/>
        <v>1182.7</v>
      </c>
      <c r="L14" s="73">
        <v>42222</v>
      </c>
      <c r="M14" s="73">
        <f t="shared" si="1"/>
        <v>35.7</v>
      </c>
      <c r="N14" s="73">
        <f t="shared" si="2"/>
        <v>158.7</v>
      </c>
      <c r="O14" s="8"/>
      <c r="P14" s="402" t="s">
        <v>798</v>
      </c>
      <c r="Q14" s="402"/>
      <c r="R14" s="403"/>
    </row>
    <row r="15" spans="3:18" ht="12.75" customHeight="1">
      <c r="C15" s="92"/>
      <c r="D15" s="72" t="s">
        <v>8</v>
      </c>
      <c r="E15" s="8" t="s">
        <v>23</v>
      </c>
      <c r="F15" s="24">
        <v>2.7</v>
      </c>
      <c r="G15" s="27">
        <v>28</v>
      </c>
      <c r="H15" s="73">
        <v>90</v>
      </c>
      <c r="I15" s="51">
        <f t="shared" si="3"/>
        <v>0.24300000000000002</v>
      </c>
      <c r="J15" s="247">
        <f t="shared" si="4"/>
        <v>287.2</v>
      </c>
      <c r="K15" s="74">
        <f t="shared" si="0"/>
        <v>1182.7</v>
      </c>
      <c r="L15" s="73">
        <v>42222</v>
      </c>
      <c r="M15" s="73">
        <f t="shared" si="1"/>
        <v>35.7</v>
      </c>
      <c r="N15" s="73">
        <f t="shared" si="2"/>
        <v>147</v>
      </c>
      <c r="O15" s="13"/>
      <c r="P15" s="402" t="s">
        <v>798</v>
      </c>
      <c r="Q15" s="402"/>
      <c r="R15" s="403"/>
    </row>
    <row r="16" spans="3:18" ht="12.75" customHeight="1">
      <c r="C16" s="92"/>
      <c r="D16" s="72" t="s">
        <v>8</v>
      </c>
      <c r="E16" s="8" t="s">
        <v>23</v>
      </c>
      <c r="F16" s="24">
        <v>3</v>
      </c>
      <c r="G16" s="27">
        <v>28</v>
      </c>
      <c r="H16" s="73">
        <v>90</v>
      </c>
      <c r="I16" s="51">
        <f t="shared" si="3"/>
        <v>0.27</v>
      </c>
      <c r="J16" s="247">
        <f t="shared" si="4"/>
        <v>319.1</v>
      </c>
      <c r="K16" s="74">
        <f>ROUND(L16/M16,1)</f>
        <v>1182.7</v>
      </c>
      <c r="L16" s="73">
        <v>42222</v>
      </c>
      <c r="M16" s="73">
        <f>ROUND(1/G16*1000,1)</f>
        <v>35.7</v>
      </c>
      <c r="N16" s="73">
        <f>ROUND(1/G16/H16/F16*1000000,1)</f>
        <v>132.3</v>
      </c>
      <c r="O16" s="13"/>
      <c r="P16" s="402" t="s">
        <v>798</v>
      </c>
      <c r="Q16" s="402"/>
      <c r="R16" s="403"/>
    </row>
    <row r="17" spans="3:18" ht="6" customHeight="1">
      <c r="C17" s="101"/>
      <c r="D17" s="102"/>
      <c r="E17" s="9"/>
      <c r="F17" s="38"/>
      <c r="G17" s="56"/>
      <c r="H17" s="73"/>
      <c r="I17" s="103"/>
      <c r="J17" s="248"/>
      <c r="K17" s="74"/>
      <c r="L17" s="73"/>
      <c r="M17" s="73"/>
      <c r="N17" s="73"/>
      <c r="O17" s="80"/>
      <c r="P17" s="407"/>
      <c r="Q17" s="407"/>
      <c r="R17" s="408"/>
    </row>
    <row r="18" spans="3:18" ht="12.75" customHeight="1">
      <c r="C18" s="92"/>
      <c r="D18" s="72" t="s">
        <v>9</v>
      </c>
      <c r="E18" s="8" t="s">
        <v>23</v>
      </c>
      <c r="F18" s="24">
        <v>1</v>
      </c>
      <c r="G18" s="27">
        <v>28</v>
      </c>
      <c r="H18" s="73">
        <v>90</v>
      </c>
      <c r="I18" s="51">
        <f aca="true" t="shared" si="5" ref="I18:I28">(H18*F18)/1000</f>
        <v>0.09</v>
      </c>
      <c r="J18" s="247">
        <f aca="true" t="shared" si="6" ref="J18:J28">ROUND(L18/N18,1)</f>
        <v>55.9</v>
      </c>
      <c r="K18" s="74">
        <f aca="true" t="shared" si="7" ref="K18:K28">ROUND(L18/M18,1)</f>
        <v>620.9</v>
      </c>
      <c r="L18" s="73">
        <v>22167</v>
      </c>
      <c r="M18" s="73">
        <f aca="true" t="shared" si="8" ref="M18:M28">ROUND(1/G18*1000,1)</f>
        <v>35.7</v>
      </c>
      <c r="N18" s="73">
        <f aca="true" t="shared" si="9" ref="N18:N28">ROUND(1/G18/H18/F18*1000000,1)</f>
        <v>396.8</v>
      </c>
      <c r="O18" s="13"/>
      <c r="P18" s="402" t="s">
        <v>799</v>
      </c>
      <c r="Q18" s="402"/>
      <c r="R18" s="403"/>
    </row>
    <row r="19" spans="3:18" ht="12.75" customHeight="1">
      <c r="C19" s="92"/>
      <c r="D19" s="72" t="s">
        <v>9</v>
      </c>
      <c r="E19" s="8" t="s">
        <v>23</v>
      </c>
      <c r="F19" s="24">
        <v>1.2</v>
      </c>
      <c r="G19" s="27">
        <v>28</v>
      </c>
      <c r="H19" s="73">
        <v>90</v>
      </c>
      <c r="I19" s="51">
        <f t="shared" si="5"/>
        <v>0.108</v>
      </c>
      <c r="J19" s="247">
        <f t="shared" si="6"/>
        <v>67</v>
      </c>
      <c r="K19" s="74">
        <f t="shared" si="7"/>
        <v>620.9</v>
      </c>
      <c r="L19" s="73">
        <v>22167</v>
      </c>
      <c r="M19" s="73">
        <f t="shared" si="8"/>
        <v>35.7</v>
      </c>
      <c r="N19" s="73">
        <f t="shared" si="9"/>
        <v>330.7</v>
      </c>
      <c r="O19" s="13"/>
      <c r="P19" s="402" t="s">
        <v>799</v>
      </c>
      <c r="Q19" s="402"/>
      <c r="R19" s="403"/>
    </row>
    <row r="20" spans="3:18" ht="12.75" customHeight="1">
      <c r="C20" s="92"/>
      <c r="D20" s="72" t="s">
        <v>9</v>
      </c>
      <c r="E20" s="8" t="s">
        <v>23</v>
      </c>
      <c r="F20" s="24">
        <v>1.5</v>
      </c>
      <c r="G20" s="27">
        <v>28</v>
      </c>
      <c r="H20" s="73">
        <v>90</v>
      </c>
      <c r="I20" s="51">
        <f t="shared" si="5"/>
        <v>0.135</v>
      </c>
      <c r="J20" s="247">
        <f t="shared" si="6"/>
        <v>83.8</v>
      </c>
      <c r="K20" s="74">
        <f t="shared" si="7"/>
        <v>620.9</v>
      </c>
      <c r="L20" s="73">
        <v>22167</v>
      </c>
      <c r="M20" s="73">
        <f t="shared" si="8"/>
        <v>35.7</v>
      </c>
      <c r="N20" s="73">
        <f t="shared" si="9"/>
        <v>264.6</v>
      </c>
      <c r="O20" s="13"/>
      <c r="P20" s="402" t="s">
        <v>799</v>
      </c>
      <c r="Q20" s="402"/>
      <c r="R20" s="403"/>
    </row>
    <row r="21" spans="3:18" ht="12.75" customHeight="1">
      <c r="C21" s="92"/>
      <c r="D21" s="72" t="s">
        <v>9</v>
      </c>
      <c r="E21" s="8" t="s">
        <v>23</v>
      </c>
      <c r="F21" s="24">
        <v>2</v>
      </c>
      <c r="G21" s="27">
        <v>28</v>
      </c>
      <c r="H21" s="73">
        <v>90</v>
      </c>
      <c r="I21" s="51">
        <f t="shared" si="5"/>
        <v>0.18</v>
      </c>
      <c r="J21" s="247">
        <f t="shared" si="6"/>
        <v>111.7</v>
      </c>
      <c r="K21" s="74">
        <f t="shared" si="7"/>
        <v>620.9</v>
      </c>
      <c r="L21" s="73">
        <v>22167</v>
      </c>
      <c r="M21" s="73">
        <f t="shared" si="8"/>
        <v>35.7</v>
      </c>
      <c r="N21" s="73">
        <f t="shared" si="9"/>
        <v>198.4</v>
      </c>
      <c r="O21" s="13"/>
      <c r="P21" s="402" t="s">
        <v>799</v>
      </c>
      <c r="Q21" s="402"/>
      <c r="R21" s="403"/>
    </row>
    <row r="22" spans="3:18" ht="12.75" customHeight="1">
      <c r="C22" s="92"/>
      <c r="D22" s="72" t="s">
        <v>9</v>
      </c>
      <c r="E22" s="8" t="s">
        <v>23</v>
      </c>
      <c r="F22" s="24">
        <v>2.1</v>
      </c>
      <c r="G22" s="27">
        <v>28</v>
      </c>
      <c r="H22" s="73">
        <v>90</v>
      </c>
      <c r="I22" s="51">
        <f t="shared" si="5"/>
        <v>0.189</v>
      </c>
      <c r="J22" s="247">
        <f t="shared" si="6"/>
        <v>117.3</v>
      </c>
      <c r="K22" s="74">
        <f t="shared" si="7"/>
        <v>620.9</v>
      </c>
      <c r="L22" s="73">
        <v>22167</v>
      </c>
      <c r="M22" s="73">
        <f t="shared" si="8"/>
        <v>35.7</v>
      </c>
      <c r="N22" s="73">
        <f t="shared" si="9"/>
        <v>189</v>
      </c>
      <c r="O22" s="13"/>
      <c r="P22" s="402" t="s">
        <v>799</v>
      </c>
      <c r="Q22" s="402"/>
      <c r="R22" s="403"/>
    </row>
    <row r="23" spans="3:18" ht="12.75" customHeight="1">
      <c r="C23" s="92"/>
      <c r="D23" s="72" t="s">
        <v>9</v>
      </c>
      <c r="E23" s="8" t="s">
        <v>23</v>
      </c>
      <c r="F23" s="24">
        <v>2.2</v>
      </c>
      <c r="G23" s="27">
        <v>28</v>
      </c>
      <c r="H23" s="73">
        <v>90</v>
      </c>
      <c r="I23" s="51">
        <f t="shared" si="5"/>
        <v>0.19800000000000004</v>
      </c>
      <c r="J23" s="247">
        <f t="shared" si="6"/>
        <v>122.9</v>
      </c>
      <c r="K23" s="74">
        <f t="shared" si="7"/>
        <v>620.9</v>
      </c>
      <c r="L23" s="73">
        <v>22167</v>
      </c>
      <c r="M23" s="73">
        <f t="shared" si="8"/>
        <v>35.7</v>
      </c>
      <c r="N23" s="73">
        <f t="shared" si="9"/>
        <v>180.4</v>
      </c>
      <c r="O23" s="13"/>
      <c r="P23" s="402" t="s">
        <v>799</v>
      </c>
      <c r="Q23" s="402"/>
      <c r="R23" s="403"/>
    </row>
    <row r="24" spans="3:18" ht="12.75" customHeight="1">
      <c r="C24" s="92"/>
      <c r="D24" s="72" t="s">
        <v>9</v>
      </c>
      <c r="E24" s="8" t="s">
        <v>23</v>
      </c>
      <c r="F24" s="24">
        <v>2.3</v>
      </c>
      <c r="G24" s="27">
        <v>28</v>
      </c>
      <c r="H24" s="73">
        <v>90</v>
      </c>
      <c r="I24" s="51">
        <f t="shared" si="5"/>
        <v>0.20699999999999996</v>
      </c>
      <c r="J24" s="247">
        <f t="shared" si="6"/>
        <v>128.5</v>
      </c>
      <c r="K24" s="74">
        <f t="shared" si="7"/>
        <v>620.9</v>
      </c>
      <c r="L24" s="73">
        <v>22167</v>
      </c>
      <c r="M24" s="73">
        <f t="shared" si="8"/>
        <v>35.7</v>
      </c>
      <c r="N24" s="73">
        <f t="shared" si="9"/>
        <v>172.5</v>
      </c>
      <c r="O24" s="13"/>
      <c r="P24" s="402" t="s">
        <v>799</v>
      </c>
      <c r="Q24" s="402"/>
      <c r="R24" s="403"/>
    </row>
    <row r="25" spans="3:18" ht="12.75" customHeight="1">
      <c r="C25" s="92"/>
      <c r="D25" s="72" t="s">
        <v>9</v>
      </c>
      <c r="E25" s="8" t="s">
        <v>23</v>
      </c>
      <c r="F25" s="24">
        <v>2.4</v>
      </c>
      <c r="G25" s="27">
        <v>28</v>
      </c>
      <c r="H25" s="73">
        <v>90</v>
      </c>
      <c r="I25" s="51">
        <f t="shared" si="5"/>
        <v>0.216</v>
      </c>
      <c r="J25" s="247">
        <f t="shared" si="6"/>
        <v>134.1</v>
      </c>
      <c r="K25" s="74">
        <f t="shared" si="7"/>
        <v>620.9</v>
      </c>
      <c r="L25" s="73">
        <v>22167</v>
      </c>
      <c r="M25" s="73">
        <f t="shared" si="8"/>
        <v>35.7</v>
      </c>
      <c r="N25" s="73">
        <f t="shared" si="9"/>
        <v>165.3</v>
      </c>
      <c r="O25" s="13"/>
      <c r="P25" s="402" t="s">
        <v>799</v>
      </c>
      <c r="Q25" s="402"/>
      <c r="R25" s="403"/>
    </row>
    <row r="26" spans="3:18" ht="12.75" customHeight="1">
      <c r="C26" s="92"/>
      <c r="D26" s="72" t="s">
        <v>9</v>
      </c>
      <c r="E26" s="8" t="s">
        <v>23</v>
      </c>
      <c r="F26" s="24">
        <v>2.5</v>
      </c>
      <c r="G26" s="27">
        <v>28</v>
      </c>
      <c r="H26" s="73">
        <v>90</v>
      </c>
      <c r="I26" s="51">
        <f t="shared" si="5"/>
        <v>0.225</v>
      </c>
      <c r="J26" s="247">
        <f t="shared" si="6"/>
        <v>139.7</v>
      </c>
      <c r="K26" s="74">
        <f t="shared" si="7"/>
        <v>620.9</v>
      </c>
      <c r="L26" s="73">
        <v>22167</v>
      </c>
      <c r="M26" s="73">
        <f t="shared" si="8"/>
        <v>35.7</v>
      </c>
      <c r="N26" s="73">
        <f t="shared" si="9"/>
        <v>158.7</v>
      </c>
      <c r="O26" s="13"/>
      <c r="P26" s="402" t="s">
        <v>799</v>
      </c>
      <c r="Q26" s="402"/>
      <c r="R26" s="403"/>
    </row>
    <row r="27" spans="3:18" ht="12.75" customHeight="1">
      <c r="C27" s="92"/>
      <c r="D27" s="72" t="s">
        <v>9</v>
      </c>
      <c r="E27" s="8" t="s">
        <v>23</v>
      </c>
      <c r="F27" s="24">
        <v>2.7</v>
      </c>
      <c r="G27" s="27">
        <v>28</v>
      </c>
      <c r="H27" s="73">
        <v>90</v>
      </c>
      <c r="I27" s="51">
        <f t="shared" si="5"/>
        <v>0.24300000000000002</v>
      </c>
      <c r="J27" s="247">
        <f t="shared" si="6"/>
        <v>150.8</v>
      </c>
      <c r="K27" s="74">
        <f t="shared" si="7"/>
        <v>620.9</v>
      </c>
      <c r="L27" s="73">
        <v>22167</v>
      </c>
      <c r="M27" s="73">
        <f t="shared" si="8"/>
        <v>35.7</v>
      </c>
      <c r="N27" s="73">
        <f t="shared" si="9"/>
        <v>147</v>
      </c>
      <c r="O27" s="13"/>
      <c r="P27" s="402" t="s">
        <v>799</v>
      </c>
      <c r="Q27" s="402"/>
      <c r="R27" s="403"/>
    </row>
    <row r="28" spans="3:18" ht="12.75" customHeight="1">
      <c r="C28" s="92"/>
      <c r="D28" s="72" t="s">
        <v>9</v>
      </c>
      <c r="E28" s="8" t="s">
        <v>23</v>
      </c>
      <c r="F28" s="24">
        <v>3</v>
      </c>
      <c r="G28" s="27">
        <v>28</v>
      </c>
      <c r="H28" s="73">
        <v>90</v>
      </c>
      <c r="I28" s="51">
        <f t="shared" si="5"/>
        <v>0.27</v>
      </c>
      <c r="J28" s="247">
        <f t="shared" si="6"/>
        <v>167.6</v>
      </c>
      <c r="K28" s="74">
        <f t="shared" si="7"/>
        <v>620.9</v>
      </c>
      <c r="L28" s="73">
        <v>22167</v>
      </c>
      <c r="M28" s="73">
        <f t="shared" si="8"/>
        <v>35.7</v>
      </c>
      <c r="N28" s="73">
        <f t="shared" si="9"/>
        <v>132.3</v>
      </c>
      <c r="O28" s="13"/>
      <c r="P28" s="402" t="s">
        <v>799</v>
      </c>
      <c r="Q28" s="402"/>
      <c r="R28" s="403"/>
    </row>
    <row r="29" spans="3:18" ht="12.75" customHeight="1" thickBot="1">
      <c r="C29" s="414" t="s">
        <v>80</v>
      </c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</row>
    <row r="30" spans="3:18" ht="12.75" customHeight="1" thickBot="1">
      <c r="C30" s="104"/>
      <c r="D30" s="105" t="s">
        <v>8</v>
      </c>
      <c r="E30" s="81" t="s">
        <v>23</v>
      </c>
      <c r="F30" s="39">
        <v>1.8</v>
      </c>
      <c r="G30" s="44">
        <v>28</v>
      </c>
      <c r="H30" s="106">
        <v>55</v>
      </c>
      <c r="I30" s="107">
        <f aca="true" t="shared" si="10" ref="I30:I37">(H30*F30)/1000</f>
        <v>0.099</v>
      </c>
      <c r="J30" s="249">
        <f aca="true" t="shared" si="11" ref="J30:J37">ROUND(L30/N30,1)</f>
        <v>94.2</v>
      </c>
      <c r="K30" s="108">
        <f aca="true" t="shared" si="12" ref="K30:K37">ROUND(L30/M30,1)</f>
        <v>952.4</v>
      </c>
      <c r="L30" s="109">
        <v>34000</v>
      </c>
      <c r="M30" s="109">
        <f aca="true" t="shared" si="13" ref="M30:M37">ROUND(1/G30*1000,1)</f>
        <v>35.7</v>
      </c>
      <c r="N30" s="109">
        <f aca="true" t="shared" si="14" ref="N30:N37">ROUND(1/G30/H30/F30*1000000,1)</f>
        <v>360.8</v>
      </c>
      <c r="O30" s="81"/>
      <c r="P30" s="412" t="s">
        <v>798</v>
      </c>
      <c r="Q30" s="412"/>
      <c r="R30" s="413"/>
    </row>
    <row r="31" spans="3:18" ht="12.75" customHeight="1" thickBot="1">
      <c r="C31" s="92"/>
      <c r="D31" s="72" t="s">
        <v>8</v>
      </c>
      <c r="E31" s="8" t="s">
        <v>23</v>
      </c>
      <c r="F31" s="24">
        <v>2</v>
      </c>
      <c r="G31" s="27">
        <v>28</v>
      </c>
      <c r="H31" s="95">
        <v>55</v>
      </c>
      <c r="I31" s="51">
        <f t="shared" si="10"/>
        <v>0.11</v>
      </c>
      <c r="J31" s="247">
        <f t="shared" si="11"/>
        <v>104.7</v>
      </c>
      <c r="K31" s="74">
        <f t="shared" si="12"/>
        <v>952.4</v>
      </c>
      <c r="L31" s="73">
        <v>34000</v>
      </c>
      <c r="M31" s="73">
        <f t="shared" si="13"/>
        <v>35.7</v>
      </c>
      <c r="N31" s="73">
        <f t="shared" si="14"/>
        <v>324.7</v>
      </c>
      <c r="O31" s="13"/>
      <c r="P31" s="412" t="s">
        <v>798</v>
      </c>
      <c r="Q31" s="412"/>
      <c r="R31" s="413"/>
    </row>
    <row r="32" spans="3:18" ht="12.75" customHeight="1" thickBot="1">
      <c r="C32" s="92"/>
      <c r="D32" s="72" t="s">
        <v>8</v>
      </c>
      <c r="E32" s="8" t="s">
        <v>23</v>
      </c>
      <c r="F32" s="24">
        <v>2.1</v>
      </c>
      <c r="G32" s="27">
        <v>28</v>
      </c>
      <c r="H32" s="95">
        <v>55</v>
      </c>
      <c r="I32" s="51">
        <f t="shared" si="10"/>
        <v>0.1155</v>
      </c>
      <c r="J32" s="247">
        <f t="shared" si="11"/>
        <v>110</v>
      </c>
      <c r="K32" s="74">
        <f t="shared" si="12"/>
        <v>952.4</v>
      </c>
      <c r="L32" s="73">
        <v>34000</v>
      </c>
      <c r="M32" s="73">
        <f t="shared" si="13"/>
        <v>35.7</v>
      </c>
      <c r="N32" s="73">
        <f t="shared" si="14"/>
        <v>309.2</v>
      </c>
      <c r="O32" s="13"/>
      <c r="P32" s="412" t="s">
        <v>798</v>
      </c>
      <c r="Q32" s="412"/>
      <c r="R32" s="413"/>
    </row>
    <row r="33" spans="3:18" ht="12.75" customHeight="1" thickBot="1">
      <c r="C33" s="92"/>
      <c r="D33" s="72" t="s">
        <v>8</v>
      </c>
      <c r="E33" s="8" t="s">
        <v>23</v>
      </c>
      <c r="F33" s="24">
        <v>2.2</v>
      </c>
      <c r="G33" s="27">
        <v>28</v>
      </c>
      <c r="H33" s="95">
        <v>55</v>
      </c>
      <c r="I33" s="51">
        <f t="shared" si="10"/>
        <v>0.12100000000000001</v>
      </c>
      <c r="J33" s="247">
        <f t="shared" si="11"/>
        <v>115.2</v>
      </c>
      <c r="K33" s="74">
        <f t="shared" si="12"/>
        <v>952.4</v>
      </c>
      <c r="L33" s="73">
        <v>34000</v>
      </c>
      <c r="M33" s="73">
        <f t="shared" si="13"/>
        <v>35.7</v>
      </c>
      <c r="N33" s="73">
        <f t="shared" si="14"/>
        <v>295.2</v>
      </c>
      <c r="O33" s="13"/>
      <c r="P33" s="412" t="s">
        <v>798</v>
      </c>
      <c r="Q33" s="412"/>
      <c r="R33" s="413"/>
    </row>
    <row r="34" spans="3:18" ht="12.75" customHeight="1" thickBot="1">
      <c r="C34" s="92"/>
      <c r="D34" s="72" t="s">
        <v>8</v>
      </c>
      <c r="E34" s="8" t="s">
        <v>23</v>
      </c>
      <c r="F34" s="24">
        <v>2.4</v>
      </c>
      <c r="G34" s="27">
        <v>28</v>
      </c>
      <c r="H34" s="95">
        <v>55</v>
      </c>
      <c r="I34" s="51">
        <f t="shared" si="10"/>
        <v>0.132</v>
      </c>
      <c r="J34" s="247">
        <f t="shared" si="11"/>
        <v>125.6</v>
      </c>
      <c r="K34" s="74">
        <f t="shared" si="12"/>
        <v>952.4</v>
      </c>
      <c r="L34" s="73">
        <v>34000</v>
      </c>
      <c r="M34" s="73">
        <f t="shared" si="13"/>
        <v>35.7</v>
      </c>
      <c r="N34" s="73">
        <f t="shared" si="14"/>
        <v>270.6</v>
      </c>
      <c r="O34" s="13"/>
      <c r="P34" s="412" t="s">
        <v>798</v>
      </c>
      <c r="Q34" s="412"/>
      <c r="R34" s="413"/>
    </row>
    <row r="35" spans="3:18" ht="12.75" customHeight="1" thickBot="1">
      <c r="C35" s="92"/>
      <c r="D35" s="72" t="s">
        <v>8</v>
      </c>
      <c r="E35" s="8" t="s">
        <v>23</v>
      </c>
      <c r="F35" s="24">
        <v>2.5</v>
      </c>
      <c r="G35" s="27">
        <v>28</v>
      </c>
      <c r="H35" s="95">
        <v>55</v>
      </c>
      <c r="I35" s="51">
        <f t="shared" si="10"/>
        <v>0.1375</v>
      </c>
      <c r="J35" s="247">
        <f t="shared" si="11"/>
        <v>130.9</v>
      </c>
      <c r="K35" s="74">
        <f t="shared" si="12"/>
        <v>952.4</v>
      </c>
      <c r="L35" s="73">
        <v>34000</v>
      </c>
      <c r="M35" s="73">
        <f t="shared" si="13"/>
        <v>35.7</v>
      </c>
      <c r="N35" s="73">
        <f t="shared" si="14"/>
        <v>259.7</v>
      </c>
      <c r="O35" s="13"/>
      <c r="P35" s="412" t="s">
        <v>798</v>
      </c>
      <c r="Q35" s="412"/>
      <c r="R35" s="413"/>
    </row>
    <row r="36" spans="3:18" ht="12.75" customHeight="1" thickBot="1">
      <c r="C36" s="92"/>
      <c r="D36" s="72" t="s">
        <v>8</v>
      </c>
      <c r="E36" s="8" t="s">
        <v>23</v>
      </c>
      <c r="F36" s="24">
        <v>2.7</v>
      </c>
      <c r="G36" s="27">
        <v>28</v>
      </c>
      <c r="H36" s="95">
        <v>55</v>
      </c>
      <c r="I36" s="51">
        <f t="shared" si="10"/>
        <v>0.1485</v>
      </c>
      <c r="J36" s="247">
        <f t="shared" si="11"/>
        <v>141.4</v>
      </c>
      <c r="K36" s="74">
        <f t="shared" si="12"/>
        <v>952.4</v>
      </c>
      <c r="L36" s="73">
        <v>34000</v>
      </c>
      <c r="M36" s="73">
        <f t="shared" si="13"/>
        <v>35.7</v>
      </c>
      <c r="N36" s="73">
        <f t="shared" si="14"/>
        <v>240.5</v>
      </c>
      <c r="O36" s="13"/>
      <c r="P36" s="412" t="s">
        <v>798</v>
      </c>
      <c r="Q36" s="412"/>
      <c r="R36" s="413"/>
    </row>
    <row r="37" spans="3:18" ht="12.75" customHeight="1" thickBot="1">
      <c r="C37" s="110"/>
      <c r="D37" s="111" t="s">
        <v>8</v>
      </c>
      <c r="E37" s="34" t="s">
        <v>23</v>
      </c>
      <c r="F37" s="40">
        <v>3</v>
      </c>
      <c r="G37" s="43">
        <v>28</v>
      </c>
      <c r="H37" s="112">
        <v>55</v>
      </c>
      <c r="I37" s="52">
        <f t="shared" si="10"/>
        <v>0.165</v>
      </c>
      <c r="J37" s="250">
        <f t="shared" si="11"/>
        <v>157</v>
      </c>
      <c r="K37" s="113">
        <f t="shared" si="12"/>
        <v>952.4</v>
      </c>
      <c r="L37" s="114">
        <v>34000</v>
      </c>
      <c r="M37" s="114">
        <f t="shared" si="13"/>
        <v>35.7</v>
      </c>
      <c r="N37" s="114">
        <f t="shared" si="14"/>
        <v>216.5</v>
      </c>
      <c r="O37" s="82"/>
      <c r="P37" s="412" t="s">
        <v>798</v>
      </c>
      <c r="Q37" s="412"/>
      <c r="R37" s="413"/>
    </row>
    <row r="38" spans="3:18" ht="12.75" customHeight="1">
      <c r="C38" s="409" t="s">
        <v>28</v>
      </c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1"/>
    </row>
    <row r="39" spans="3:20" ht="12.75" customHeight="1">
      <c r="C39" s="77"/>
      <c r="D39" s="7" t="s">
        <v>26</v>
      </c>
      <c r="E39" s="8" t="s">
        <v>23</v>
      </c>
      <c r="F39" s="16">
        <v>1.9</v>
      </c>
      <c r="G39" s="27">
        <v>28</v>
      </c>
      <c r="H39" s="16">
        <v>90</v>
      </c>
      <c r="I39" s="51">
        <f aca="true" t="shared" si="15" ref="I39:I46">(H39*F39)/1000</f>
        <v>0.171</v>
      </c>
      <c r="J39" s="251">
        <f aca="true" t="shared" si="16" ref="J39:J46">ROUND(L39/N39,1)</f>
        <v>312.8</v>
      </c>
      <c r="K39" s="74">
        <f aca="true" t="shared" si="17" ref="K39:K46">ROUND(L39/M39,1)</f>
        <v>1830.3</v>
      </c>
      <c r="L39" s="73">
        <v>65340</v>
      </c>
      <c r="M39" s="73">
        <f aca="true" t="shared" si="18" ref="M39:M46">ROUND(1/G39*1000,1)</f>
        <v>35.7</v>
      </c>
      <c r="N39" s="73">
        <f aca="true" t="shared" si="19" ref="N39:N46">ROUND(1/G39/H39/F39*1000000,1)</f>
        <v>208.9</v>
      </c>
      <c r="O39" s="75"/>
      <c r="P39" s="404" t="s">
        <v>798</v>
      </c>
      <c r="Q39" s="405"/>
      <c r="R39" s="406"/>
      <c r="S39" s="3"/>
      <c r="T39" s="3"/>
    </row>
    <row r="40" spans="3:20" ht="12.75" customHeight="1">
      <c r="C40" s="77"/>
      <c r="D40" s="7" t="s">
        <v>26</v>
      </c>
      <c r="E40" s="8" t="s">
        <v>23</v>
      </c>
      <c r="F40" s="16">
        <v>2</v>
      </c>
      <c r="G40" s="27">
        <v>28</v>
      </c>
      <c r="H40" s="16">
        <v>90</v>
      </c>
      <c r="I40" s="51">
        <f t="shared" si="15"/>
        <v>0.18</v>
      </c>
      <c r="J40" s="251">
        <f t="shared" si="16"/>
        <v>329.3</v>
      </c>
      <c r="K40" s="74">
        <f t="shared" si="17"/>
        <v>1830.3</v>
      </c>
      <c r="L40" s="73">
        <v>65340</v>
      </c>
      <c r="M40" s="73">
        <f t="shared" si="18"/>
        <v>35.7</v>
      </c>
      <c r="N40" s="73">
        <f t="shared" si="19"/>
        <v>198.4</v>
      </c>
      <c r="O40" s="75"/>
      <c r="P40" s="404" t="s">
        <v>798</v>
      </c>
      <c r="Q40" s="405"/>
      <c r="R40" s="406"/>
      <c r="S40" s="3"/>
      <c r="T40" s="3"/>
    </row>
    <row r="41" spans="3:20" ht="12.75" customHeight="1">
      <c r="C41" s="77"/>
      <c r="D41" s="7" t="s">
        <v>26</v>
      </c>
      <c r="E41" s="8" t="s">
        <v>23</v>
      </c>
      <c r="F41" s="16">
        <v>2.1</v>
      </c>
      <c r="G41" s="27">
        <v>28</v>
      </c>
      <c r="H41" s="16">
        <v>90</v>
      </c>
      <c r="I41" s="51">
        <f t="shared" si="15"/>
        <v>0.189</v>
      </c>
      <c r="J41" s="251">
        <f t="shared" si="16"/>
        <v>345.7</v>
      </c>
      <c r="K41" s="74">
        <f t="shared" si="17"/>
        <v>1830.3</v>
      </c>
      <c r="L41" s="73">
        <v>65340</v>
      </c>
      <c r="M41" s="73">
        <f t="shared" si="18"/>
        <v>35.7</v>
      </c>
      <c r="N41" s="73">
        <f t="shared" si="19"/>
        <v>189</v>
      </c>
      <c r="O41" s="75"/>
      <c r="P41" s="404" t="s">
        <v>798</v>
      </c>
      <c r="Q41" s="405"/>
      <c r="R41" s="406"/>
      <c r="S41" s="3"/>
      <c r="T41" s="3"/>
    </row>
    <row r="42" spans="3:20" ht="12.75" customHeight="1">
      <c r="C42" s="36"/>
      <c r="D42" s="7" t="s">
        <v>26</v>
      </c>
      <c r="E42" s="8" t="s">
        <v>23</v>
      </c>
      <c r="F42" s="16">
        <v>2.4</v>
      </c>
      <c r="G42" s="27">
        <v>28</v>
      </c>
      <c r="H42" s="16">
        <v>90</v>
      </c>
      <c r="I42" s="51">
        <f t="shared" si="15"/>
        <v>0.216</v>
      </c>
      <c r="J42" s="251">
        <f t="shared" si="16"/>
        <v>395.3</v>
      </c>
      <c r="K42" s="74">
        <f t="shared" si="17"/>
        <v>1830.3</v>
      </c>
      <c r="L42" s="73">
        <v>65340</v>
      </c>
      <c r="M42" s="73">
        <f t="shared" si="18"/>
        <v>35.7</v>
      </c>
      <c r="N42" s="73">
        <f t="shared" si="19"/>
        <v>165.3</v>
      </c>
      <c r="O42" s="75"/>
      <c r="P42" s="404" t="s">
        <v>798</v>
      </c>
      <c r="Q42" s="405"/>
      <c r="R42" s="406"/>
      <c r="S42" s="3"/>
      <c r="T42" s="3"/>
    </row>
    <row r="43" spans="3:18" ht="12.75" customHeight="1">
      <c r="C43" s="36"/>
      <c r="D43" s="7" t="s">
        <v>26</v>
      </c>
      <c r="E43" s="8" t="s">
        <v>23</v>
      </c>
      <c r="F43" s="16">
        <v>2.5</v>
      </c>
      <c r="G43" s="27">
        <v>28</v>
      </c>
      <c r="H43" s="16">
        <v>90</v>
      </c>
      <c r="I43" s="51">
        <f t="shared" si="15"/>
        <v>0.225</v>
      </c>
      <c r="J43" s="251">
        <f t="shared" si="16"/>
        <v>411.7</v>
      </c>
      <c r="K43" s="74">
        <f t="shared" si="17"/>
        <v>1830.3</v>
      </c>
      <c r="L43" s="73">
        <v>65340</v>
      </c>
      <c r="M43" s="73">
        <f t="shared" si="18"/>
        <v>35.7</v>
      </c>
      <c r="N43" s="73">
        <f t="shared" si="19"/>
        <v>158.7</v>
      </c>
      <c r="O43" s="8"/>
      <c r="P43" s="404" t="s">
        <v>798</v>
      </c>
      <c r="Q43" s="405"/>
      <c r="R43" s="406"/>
    </row>
    <row r="44" spans="3:18" ht="12.75" customHeight="1">
      <c r="C44" s="92"/>
      <c r="D44" s="7" t="s">
        <v>26</v>
      </c>
      <c r="E44" s="8" t="s">
        <v>23</v>
      </c>
      <c r="F44" s="24">
        <v>2.6</v>
      </c>
      <c r="G44" s="27">
        <v>28</v>
      </c>
      <c r="H44" s="16">
        <v>90</v>
      </c>
      <c r="I44" s="51">
        <f>(H44*F44)/1000</f>
        <v>0.234</v>
      </c>
      <c r="J44" s="251">
        <f>ROUND(L44/N44,1)</f>
        <v>428.2</v>
      </c>
      <c r="K44" s="74">
        <f>ROUND(L44/M44,1)</f>
        <v>1830.3</v>
      </c>
      <c r="L44" s="73">
        <v>65340</v>
      </c>
      <c r="M44" s="73">
        <f>ROUND(1/G44*1000,1)</f>
        <v>35.7</v>
      </c>
      <c r="N44" s="73">
        <f>ROUND(1/G44/H44/F44*1000000,1)</f>
        <v>152.6</v>
      </c>
      <c r="O44" s="8"/>
      <c r="P44" s="404" t="s">
        <v>798</v>
      </c>
      <c r="Q44" s="405"/>
      <c r="R44" s="406"/>
    </row>
    <row r="45" spans="3:18" ht="12.75" customHeight="1">
      <c r="C45" s="92"/>
      <c r="D45" s="7" t="s">
        <v>26</v>
      </c>
      <c r="E45" s="8" t="s">
        <v>23</v>
      </c>
      <c r="F45" s="24">
        <v>2.7</v>
      </c>
      <c r="G45" s="27">
        <v>28</v>
      </c>
      <c r="H45" s="16">
        <v>90</v>
      </c>
      <c r="I45" s="51">
        <f t="shared" si="15"/>
        <v>0.24300000000000002</v>
      </c>
      <c r="J45" s="251">
        <f t="shared" si="16"/>
        <v>444.5</v>
      </c>
      <c r="K45" s="74">
        <f t="shared" si="17"/>
        <v>1830.3</v>
      </c>
      <c r="L45" s="73">
        <v>65340</v>
      </c>
      <c r="M45" s="73">
        <f t="shared" si="18"/>
        <v>35.7</v>
      </c>
      <c r="N45" s="73">
        <f t="shared" si="19"/>
        <v>147</v>
      </c>
      <c r="O45" s="13"/>
      <c r="P45" s="404" t="s">
        <v>798</v>
      </c>
      <c r="Q45" s="405"/>
      <c r="R45" s="406"/>
    </row>
    <row r="46" spans="3:18" ht="12.75" customHeight="1">
      <c r="C46" s="92"/>
      <c r="D46" s="7" t="s">
        <v>26</v>
      </c>
      <c r="E46" s="8" t="s">
        <v>23</v>
      </c>
      <c r="F46" s="24">
        <v>2.8</v>
      </c>
      <c r="G46" s="27">
        <v>28</v>
      </c>
      <c r="H46" s="16">
        <v>90</v>
      </c>
      <c r="I46" s="51">
        <f t="shared" si="15"/>
        <v>0.25199999999999995</v>
      </c>
      <c r="J46" s="251">
        <f t="shared" si="16"/>
        <v>461.1</v>
      </c>
      <c r="K46" s="74">
        <f t="shared" si="17"/>
        <v>1830.3</v>
      </c>
      <c r="L46" s="73">
        <v>65340</v>
      </c>
      <c r="M46" s="73">
        <f t="shared" si="18"/>
        <v>35.7</v>
      </c>
      <c r="N46" s="73">
        <f t="shared" si="19"/>
        <v>141.7</v>
      </c>
      <c r="O46" s="13"/>
      <c r="P46" s="404" t="s">
        <v>798</v>
      </c>
      <c r="Q46" s="405"/>
      <c r="R46" s="406"/>
    </row>
    <row r="47" spans="3:18" ht="12.75" customHeight="1">
      <c r="C47" s="41"/>
      <c r="D47" s="7" t="s">
        <v>26</v>
      </c>
      <c r="E47" s="8" t="s">
        <v>23</v>
      </c>
      <c r="F47" s="16">
        <v>2.9</v>
      </c>
      <c r="G47" s="27">
        <v>28</v>
      </c>
      <c r="H47" s="16">
        <v>90</v>
      </c>
      <c r="I47" s="51">
        <f>(H47*F47)/1000</f>
        <v>0.261</v>
      </c>
      <c r="J47" s="252">
        <f>ROUND(L47/N47,1)</f>
        <v>477.6</v>
      </c>
      <c r="K47" s="76">
        <f>ROUND(L47/M47,1)</f>
        <v>1830.3</v>
      </c>
      <c r="L47" s="73">
        <v>65340</v>
      </c>
      <c r="M47" s="18">
        <f>ROUND(1/G47*1000,1)</f>
        <v>35.7</v>
      </c>
      <c r="N47" s="18">
        <f>ROUND(1/G47/H47/F47*1000000,1)</f>
        <v>136.8</v>
      </c>
      <c r="O47" s="8"/>
      <c r="P47" s="404" t="s">
        <v>798</v>
      </c>
      <c r="Q47" s="405"/>
      <c r="R47" s="406"/>
    </row>
    <row r="48" spans="3:18" ht="12.75" customHeight="1">
      <c r="C48" s="71"/>
      <c r="D48" s="7" t="s">
        <v>26</v>
      </c>
      <c r="E48" s="8" t="s">
        <v>23</v>
      </c>
      <c r="F48" s="24">
        <v>3</v>
      </c>
      <c r="G48" s="27">
        <v>28</v>
      </c>
      <c r="H48" s="16">
        <v>90</v>
      </c>
      <c r="I48" s="24">
        <f>(H48*F48)/1000</f>
        <v>0.27</v>
      </c>
      <c r="J48" s="253">
        <f>ROUND(L48/N48,1)</f>
        <v>493.9</v>
      </c>
      <c r="K48" s="76">
        <f>ROUND(L48/M48,1)</f>
        <v>1830.3</v>
      </c>
      <c r="L48" s="73">
        <v>65340</v>
      </c>
      <c r="M48" s="18">
        <f>ROUND(1/G48*1000,1)</f>
        <v>35.7</v>
      </c>
      <c r="N48" s="19">
        <f>ROUND(1/G48/H48/F48*1000000,1)</f>
        <v>132.3</v>
      </c>
      <c r="O48" s="13"/>
      <c r="P48" s="404" t="s">
        <v>798</v>
      </c>
      <c r="Q48" s="405"/>
      <c r="R48" s="406"/>
    </row>
    <row r="49" spans="3:18" ht="8.25" customHeight="1">
      <c r="C49" s="48"/>
      <c r="D49" s="7"/>
      <c r="E49" s="8"/>
      <c r="F49" s="24"/>
      <c r="G49" s="27"/>
      <c r="H49" s="16"/>
      <c r="I49" s="24"/>
      <c r="J49" s="253"/>
      <c r="K49" s="76"/>
      <c r="L49" s="73"/>
      <c r="M49" s="18"/>
      <c r="N49" s="19"/>
      <c r="O49" s="13"/>
      <c r="P49" s="90"/>
      <c r="Q49" s="90"/>
      <c r="R49" s="91"/>
    </row>
    <row r="50" spans="4:18" ht="12.75" customHeight="1">
      <c r="D50" s="7" t="s">
        <v>8</v>
      </c>
      <c r="E50" s="8" t="s">
        <v>23</v>
      </c>
      <c r="F50" s="16">
        <v>1.8</v>
      </c>
      <c r="G50" s="27">
        <v>28</v>
      </c>
      <c r="H50" s="16">
        <v>90</v>
      </c>
      <c r="I50" s="51">
        <f>(H50*F50)/1000</f>
        <v>0.162</v>
      </c>
      <c r="J50" s="251">
        <f>ROUND(L50/N50,1)</f>
        <v>235.2</v>
      </c>
      <c r="K50" s="74">
        <f>ROUND(L50/M50,1)</f>
        <v>1452.9</v>
      </c>
      <c r="L50" s="73">
        <v>51870</v>
      </c>
      <c r="M50" s="73">
        <f>ROUND(1/G50*1000,1)</f>
        <v>35.7</v>
      </c>
      <c r="N50" s="73">
        <f>ROUND(1/G50/H50/F50*1000000,1)</f>
        <v>220.5</v>
      </c>
      <c r="O50" s="75"/>
      <c r="P50" s="402" t="s">
        <v>799</v>
      </c>
      <c r="Q50" s="402"/>
      <c r="R50" s="403"/>
    </row>
    <row r="51" spans="3:20" ht="12.75" customHeight="1">
      <c r="C51" s="77"/>
      <c r="D51" s="7" t="s">
        <v>8</v>
      </c>
      <c r="E51" s="8" t="s">
        <v>23</v>
      </c>
      <c r="F51" s="16">
        <v>1.9</v>
      </c>
      <c r="G51" s="27">
        <v>28</v>
      </c>
      <c r="H51" s="16">
        <v>90</v>
      </c>
      <c r="I51" s="51">
        <f aca="true" t="shared" si="20" ref="I51:I60">(H51*F51)/1000</f>
        <v>0.171</v>
      </c>
      <c r="J51" s="251">
        <f aca="true" t="shared" si="21" ref="J51:J60">ROUND(L51/N51,1)</f>
        <v>248.3</v>
      </c>
      <c r="K51" s="74">
        <f aca="true" t="shared" si="22" ref="K51:K60">ROUND(L51/M51,1)</f>
        <v>1452.9</v>
      </c>
      <c r="L51" s="73">
        <v>51870</v>
      </c>
      <c r="M51" s="73">
        <f aca="true" t="shared" si="23" ref="M51:M60">ROUND(1/G51*1000,1)</f>
        <v>35.7</v>
      </c>
      <c r="N51" s="73">
        <f aca="true" t="shared" si="24" ref="N51:N60">ROUND(1/G51/H51/F51*1000000,1)</f>
        <v>208.9</v>
      </c>
      <c r="O51" s="75"/>
      <c r="P51" s="402" t="s">
        <v>799</v>
      </c>
      <c r="Q51" s="402"/>
      <c r="R51" s="403"/>
      <c r="S51" s="3"/>
      <c r="T51" s="3"/>
    </row>
    <row r="52" spans="3:20" ht="12.75" customHeight="1">
      <c r="C52" s="77"/>
      <c r="D52" s="7" t="s">
        <v>8</v>
      </c>
      <c r="E52" s="8" t="s">
        <v>23</v>
      </c>
      <c r="F52" s="16">
        <v>2</v>
      </c>
      <c r="G52" s="27">
        <v>28</v>
      </c>
      <c r="H52" s="16">
        <v>90</v>
      </c>
      <c r="I52" s="51">
        <f t="shared" si="20"/>
        <v>0.18</v>
      </c>
      <c r="J52" s="251">
        <f t="shared" si="21"/>
        <v>261.4</v>
      </c>
      <c r="K52" s="74">
        <f t="shared" si="22"/>
        <v>1452.9</v>
      </c>
      <c r="L52" s="73">
        <v>51870</v>
      </c>
      <c r="M52" s="73">
        <f t="shared" si="23"/>
        <v>35.7</v>
      </c>
      <c r="N52" s="73">
        <f t="shared" si="24"/>
        <v>198.4</v>
      </c>
      <c r="O52" s="75"/>
      <c r="P52" s="402" t="s">
        <v>799</v>
      </c>
      <c r="Q52" s="402"/>
      <c r="R52" s="403"/>
      <c r="S52" s="3"/>
      <c r="T52" s="3"/>
    </row>
    <row r="53" spans="3:20" ht="12.75" customHeight="1">
      <c r="C53" s="77"/>
      <c r="D53" s="7" t="s">
        <v>8</v>
      </c>
      <c r="E53" s="8" t="s">
        <v>23</v>
      </c>
      <c r="F53" s="16">
        <v>2.1</v>
      </c>
      <c r="G53" s="27">
        <v>28</v>
      </c>
      <c r="H53" s="16">
        <v>90</v>
      </c>
      <c r="I53" s="51">
        <f t="shared" si="20"/>
        <v>0.189</v>
      </c>
      <c r="J53" s="251">
        <f t="shared" si="21"/>
        <v>274.4</v>
      </c>
      <c r="K53" s="74">
        <f t="shared" si="22"/>
        <v>1452.9</v>
      </c>
      <c r="L53" s="73">
        <v>51870</v>
      </c>
      <c r="M53" s="73">
        <f t="shared" si="23"/>
        <v>35.7</v>
      </c>
      <c r="N53" s="73">
        <f t="shared" si="24"/>
        <v>189</v>
      </c>
      <c r="O53" s="75"/>
      <c r="P53" s="402" t="s">
        <v>799</v>
      </c>
      <c r="Q53" s="402"/>
      <c r="R53" s="403"/>
      <c r="S53" s="3"/>
      <c r="T53" s="3"/>
    </row>
    <row r="54" spans="3:20" ht="12.75" customHeight="1">
      <c r="C54" s="77"/>
      <c r="D54" s="7" t="s">
        <v>8</v>
      </c>
      <c r="E54" s="8" t="s">
        <v>23</v>
      </c>
      <c r="F54" s="16">
        <v>2.2</v>
      </c>
      <c r="G54" s="27">
        <v>28</v>
      </c>
      <c r="H54" s="16">
        <v>90</v>
      </c>
      <c r="I54" s="51">
        <f>(H54*F54)/1000</f>
        <v>0.19800000000000004</v>
      </c>
      <c r="J54" s="251">
        <f>ROUND(L54/N54,1)</f>
        <v>287.5</v>
      </c>
      <c r="K54" s="74">
        <f>ROUND(L54/M54,1)</f>
        <v>1452.9</v>
      </c>
      <c r="L54" s="73">
        <v>51870</v>
      </c>
      <c r="M54" s="73">
        <f>ROUND(1/G54*1000,1)</f>
        <v>35.7</v>
      </c>
      <c r="N54" s="73">
        <f>ROUND(1/G54/H54/F54*1000000,1)</f>
        <v>180.4</v>
      </c>
      <c r="O54" s="75"/>
      <c r="P54" s="402" t="s">
        <v>799</v>
      </c>
      <c r="Q54" s="402"/>
      <c r="R54" s="403"/>
      <c r="S54" s="3"/>
      <c r="T54" s="3"/>
    </row>
    <row r="55" spans="3:20" ht="12.75" customHeight="1">
      <c r="C55" s="77"/>
      <c r="D55" s="7" t="s">
        <v>8</v>
      </c>
      <c r="E55" s="8" t="s">
        <v>23</v>
      </c>
      <c r="F55" s="16">
        <v>2.3</v>
      </c>
      <c r="G55" s="27">
        <v>28</v>
      </c>
      <c r="H55" s="16">
        <v>90</v>
      </c>
      <c r="I55" s="51">
        <f>(H55*F55)/1000</f>
        <v>0.20699999999999996</v>
      </c>
      <c r="J55" s="251">
        <f>ROUND(L55/N55,1)</f>
        <v>300.7</v>
      </c>
      <c r="K55" s="74">
        <f>ROUND(L55/M55,1)</f>
        <v>1452.9</v>
      </c>
      <c r="L55" s="73">
        <v>51870</v>
      </c>
      <c r="M55" s="73">
        <f>ROUND(1/G55*1000,1)</f>
        <v>35.7</v>
      </c>
      <c r="N55" s="73">
        <f>ROUND(1/G55/H55/F55*1000000,1)</f>
        <v>172.5</v>
      </c>
      <c r="O55" s="75"/>
      <c r="P55" s="402" t="s">
        <v>799</v>
      </c>
      <c r="Q55" s="402"/>
      <c r="R55" s="403"/>
      <c r="S55" s="3"/>
      <c r="T55" s="3"/>
    </row>
    <row r="56" spans="3:20" ht="12.75" customHeight="1">
      <c r="C56" s="36"/>
      <c r="D56" s="7" t="s">
        <v>8</v>
      </c>
      <c r="E56" s="8" t="s">
        <v>23</v>
      </c>
      <c r="F56" s="16">
        <v>2.4</v>
      </c>
      <c r="G56" s="27">
        <v>28</v>
      </c>
      <c r="H56" s="16">
        <v>90</v>
      </c>
      <c r="I56" s="51">
        <f t="shared" si="20"/>
        <v>0.216</v>
      </c>
      <c r="J56" s="251">
        <f t="shared" si="21"/>
        <v>313.8</v>
      </c>
      <c r="K56" s="74">
        <f t="shared" si="22"/>
        <v>1452.9</v>
      </c>
      <c r="L56" s="73">
        <v>51870</v>
      </c>
      <c r="M56" s="73">
        <f t="shared" si="23"/>
        <v>35.7</v>
      </c>
      <c r="N56" s="73">
        <f t="shared" si="24"/>
        <v>165.3</v>
      </c>
      <c r="O56" s="75"/>
      <c r="P56" s="402" t="s">
        <v>799</v>
      </c>
      <c r="Q56" s="402"/>
      <c r="R56" s="403"/>
      <c r="S56" s="3"/>
      <c r="T56" s="3"/>
    </row>
    <row r="57" spans="3:18" ht="12.75" customHeight="1">
      <c r="C57" s="36"/>
      <c r="D57" s="7" t="s">
        <v>8</v>
      </c>
      <c r="E57" s="8" t="s">
        <v>23</v>
      </c>
      <c r="F57" s="16">
        <v>2.5</v>
      </c>
      <c r="G57" s="27">
        <v>28</v>
      </c>
      <c r="H57" s="16">
        <v>90</v>
      </c>
      <c r="I57" s="51">
        <f t="shared" si="20"/>
        <v>0.225</v>
      </c>
      <c r="J57" s="251">
        <f t="shared" si="21"/>
        <v>326.8</v>
      </c>
      <c r="K57" s="74">
        <f t="shared" si="22"/>
        <v>1452.9</v>
      </c>
      <c r="L57" s="73">
        <v>51870</v>
      </c>
      <c r="M57" s="73">
        <f t="shared" si="23"/>
        <v>35.7</v>
      </c>
      <c r="N57" s="73">
        <f t="shared" si="24"/>
        <v>158.7</v>
      </c>
      <c r="O57" s="8"/>
      <c r="P57" s="402" t="s">
        <v>799</v>
      </c>
      <c r="Q57" s="402"/>
      <c r="R57" s="403"/>
    </row>
    <row r="58" spans="3:18" ht="12.75" customHeight="1">
      <c r="C58" s="92"/>
      <c r="D58" s="7" t="s">
        <v>8</v>
      </c>
      <c r="E58" s="8" t="s">
        <v>23</v>
      </c>
      <c r="F58" s="24">
        <v>2.6</v>
      </c>
      <c r="G58" s="27">
        <v>28</v>
      </c>
      <c r="H58" s="16">
        <v>90</v>
      </c>
      <c r="I58" s="51">
        <f t="shared" si="20"/>
        <v>0.234</v>
      </c>
      <c r="J58" s="251">
        <f t="shared" si="21"/>
        <v>339.9</v>
      </c>
      <c r="K58" s="74">
        <f t="shared" si="22"/>
        <v>1452.9</v>
      </c>
      <c r="L58" s="73">
        <v>51870</v>
      </c>
      <c r="M58" s="73">
        <f t="shared" si="23"/>
        <v>35.7</v>
      </c>
      <c r="N58" s="73">
        <f t="shared" si="24"/>
        <v>152.6</v>
      </c>
      <c r="O58" s="8"/>
      <c r="P58" s="402" t="s">
        <v>799</v>
      </c>
      <c r="Q58" s="402"/>
      <c r="R58" s="403"/>
    </row>
    <row r="59" spans="3:18" ht="12.75" customHeight="1">
      <c r="C59" s="92"/>
      <c r="D59" s="7" t="s">
        <v>8</v>
      </c>
      <c r="E59" s="8" t="s">
        <v>23</v>
      </c>
      <c r="F59" s="24">
        <v>2.7</v>
      </c>
      <c r="G59" s="27">
        <v>28</v>
      </c>
      <c r="H59" s="16">
        <v>90</v>
      </c>
      <c r="I59" s="51">
        <f t="shared" si="20"/>
        <v>0.24300000000000002</v>
      </c>
      <c r="J59" s="251">
        <f t="shared" si="21"/>
        <v>352.9</v>
      </c>
      <c r="K59" s="74">
        <f t="shared" si="22"/>
        <v>1452.9</v>
      </c>
      <c r="L59" s="73">
        <v>51870</v>
      </c>
      <c r="M59" s="73">
        <f t="shared" si="23"/>
        <v>35.7</v>
      </c>
      <c r="N59" s="73">
        <f t="shared" si="24"/>
        <v>147</v>
      </c>
      <c r="O59" s="13"/>
      <c r="P59" s="402" t="s">
        <v>799</v>
      </c>
      <c r="Q59" s="402"/>
      <c r="R59" s="403"/>
    </row>
    <row r="60" spans="3:18" ht="12.75" customHeight="1">
      <c r="C60" s="92"/>
      <c r="D60" s="7" t="s">
        <v>8</v>
      </c>
      <c r="E60" s="8" t="s">
        <v>23</v>
      </c>
      <c r="F60" s="24">
        <v>2.8</v>
      </c>
      <c r="G60" s="27">
        <v>28</v>
      </c>
      <c r="H60" s="16">
        <v>90</v>
      </c>
      <c r="I60" s="51">
        <f t="shared" si="20"/>
        <v>0.25199999999999995</v>
      </c>
      <c r="J60" s="251">
        <f t="shared" si="21"/>
        <v>366.1</v>
      </c>
      <c r="K60" s="74">
        <f t="shared" si="22"/>
        <v>1452.9</v>
      </c>
      <c r="L60" s="73">
        <v>51870</v>
      </c>
      <c r="M60" s="73">
        <f t="shared" si="23"/>
        <v>35.7</v>
      </c>
      <c r="N60" s="73">
        <f t="shared" si="24"/>
        <v>141.7</v>
      </c>
      <c r="O60" s="13"/>
      <c r="P60" s="402" t="s">
        <v>799</v>
      </c>
      <c r="Q60" s="402"/>
      <c r="R60" s="403"/>
    </row>
    <row r="61" spans="3:18" ht="12.75" customHeight="1">
      <c r="C61" s="41"/>
      <c r="D61" s="7" t="s">
        <v>8</v>
      </c>
      <c r="E61" s="8" t="s">
        <v>23</v>
      </c>
      <c r="F61" s="16">
        <v>2.9</v>
      </c>
      <c r="G61" s="27">
        <v>28</v>
      </c>
      <c r="H61" s="16">
        <v>90</v>
      </c>
      <c r="I61" s="51">
        <f>(H61*F61)/1000</f>
        <v>0.261</v>
      </c>
      <c r="J61" s="252">
        <f>ROUND(L61/N61,1)</f>
        <v>379.2</v>
      </c>
      <c r="K61" s="76">
        <f>ROUND(L61/M61,1)</f>
        <v>1452.9</v>
      </c>
      <c r="L61" s="73">
        <v>51870</v>
      </c>
      <c r="M61" s="18">
        <f>ROUND(1/G61*1000,1)</f>
        <v>35.7</v>
      </c>
      <c r="N61" s="18">
        <f>ROUND(1/G61/H61/F61*1000000,1)</f>
        <v>136.8</v>
      </c>
      <c r="O61" s="8"/>
      <c r="P61" s="402" t="s">
        <v>799</v>
      </c>
      <c r="Q61" s="402"/>
      <c r="R61" s="403"/>
    </row>
    <row r="62" spans="3:18" ht="12.75" customHeight="1" thickBot="1">
      <c r="C62" s="71"/>
      <c r="D62" s="7" t="s">
        <v>8</v>
      </c>
      <c r="E62" s="8" t="s">
        <v>23</v>
      </c>
      <c r="F62" s="24">
        <v>3</v>
      </c>
      <c r="G62" s="27">
        <v>28</v>
      </c>
      <c r="H62" s="16">
        <v>90</v>
      </c>
      <c r="I62" s="24">
        <f>(H62*F62)/1000</f>
        <v>0.27</v>
      </c>
      <c r="J62" s="253">
        <f>ROUND(L62/N62,1)</f>
        <v>392.1</v>
      </c>
      <c r="K62" s="76">
        <f>ROUND(L62/M62,1)</f>
        <v>1452.9</v>
      </c>
      <c r="L62" s="73">
        <v>51870</v>
      </c>
      <c r="M62" s="18">
        <f>ROUND(1/G62*1000,1)</f>
        <v>35.7</v>
      </c>
      <c r="N62" s="19">
        <f>ROUND(1/G62/H62/F62*1000000,1)</f>
        <v>132.3</v>
      </c>
      <c r="O62" s="13"/>
      <c r="P62" s="402" t="s">
        <v>799</v>
      </c>
      <c r="Q62" s="402"/>
      <c r="R62" s="403"/>
    </row>
    <row r="63" spans="3:18" ht="12.75" customHeight="1">
      <c r="C63" s="429" t="s">
        <v>82</v>
      </c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1"/>
    </row>
    <row r="64" spans="3:18" ht="12.75" customHeight="1" thickBot="1">
      <c r="C64" s="46"/>
      <c r="D64" s="45" t="s">
        <v>26</v>
      </c>
      <c r="E64" s="34" t="s">
        <v>23</v>
      </c>
      <c r="F64" s="31">
        <v>1</v>
      </c>
      <c r="G64" s="43">
        <v>26</v>
      </c>
      <c r="H64" s="31">
        <v>95</v>
      </c>
      <c r="I64" s="52">
        <f>(H64*F64)/1000</f>
        <v>0.095</v>
      </c>
      <c r="J64" s="254">
        <v>330</v>
      </c>
      <c r="K64" s="399" t="s">
        <v>801</v>
      </c>
      <c r="L64" s="400"/>
      <c r="M64" s="400"/>
      <c r="N64" s="400"/>
      <c r="O64" s="400"/>
      <c r="P64" s="400"/>
      <c r="Q64" s="400"/>
      <c r="R64" s="401"/>
    </row>
  </sheetData>
  <sheetProtection/>
  <mergeCells count="66">
    <mergeCell ref="C63:R63"/>
    <mergeCell ref="P30:R30"/>
    <mergeCell ref="P31:R31"/>
    <mergeCell ref="P32:R32"/>
    <mergeCell ref="P33:R33"/>
    <mergeCell ref="P34:R34"/>
    <mergeCell ref="P61:R61"/>
    <mergeCell ref="P62:R62"/>
    <mergeCell ref="P50:R50"/>
    <mergeCell ref="P59:R59"/>
    <mergeCell ref="P2:R2"/>
    <mergeCell ref="P14:R14"/>
    <mergeCell ref="P10:R10"/>
    <mergeCell ref="P11:R11"/>
    <mergeCell ref="P54:R54"/>
    <mergeCell ref="P53:R53"/>
    <mergeCell ref="P23:R23"/>
    <mergeCell ref="P51:R51"/>
    <mergeCell ref="P8:R8"/>
    <mergeCell ref="P16:R16"/>
    <mergeCell ref="P60:R60"/>
    <mergeCell ref="P52:R52"/>
    <mergeCell ref="P3:R3"/>
    <mergeCell ref="P55:R55"/>
    <mergeCell ref="P57:R57"/>
    <mergeCell ref="P56:R56"/>
    <mergeCell ref="P58:R58"/>
    <mergeCell ref="P26:R26"/>
    <mergeCell ref="P6:R6"/>
    <mergeCell ref="C4:R4"/>
    <mergeCell ref="C1:H1"/>
    <mergeCell ref="K1:R1"/>
    <mergeCell ref="I1:J1"/>
    <mergeCell ref="C5:R5"/>
    <mergeCell ref="P7:R7"/>
    <mergeCell ref="P45:R45"/>
    <mergeCell ref="P40:R40"/>
    <mergeCell ref="P9:R9"/>
    <mergeCell ref="P20:R20"/>
    <mergeCell ref="J2:L2"/>
    <mergeCell ref="P36:R36"/>
    <mergeCell ref="P37:R37"/>
    <mergeCell ref="P18:R18"/>
    <mergeCell ref="P25:R25"/>
    <mergeCell ref="C29:R29"/>
    <mergeCell ref="P19:R19"/>
    <mergeCell ref="P48:R48"/>
    <mergeCell ref="P21:R21"/>
    <mergeCell ref="P42:R42"/>
    <mergeCell ref="P44:R44"/>
    <mergeCell ref="P28:R28"/>
    <mergeCell ref="P41:R41"/>
    <mergeCell ref="P39:R39"/>
    <mergeCell ref="P27:R27"/>
    <mergeCell ref="P35:R35"/>
    <mergeCell ref="P47:R47"/>
    <mergeCell ref="K64:R64"/>
    <mergeCell ref="P24:R24"/>
    <mergeCell ref="P22:R22"/>
    <mergeCell ref="P46:R46"/>
    <mergeCell ref="P12:R12"/>
    <mergeCell ref="P13:R13"/>
    <mergeCell ref="P15:R15"/>
    <mergeCell ref="P17:R17"/>
    <mergeCell ref="P43:R43"/>
    <mergeCell ref="C38:R38"/>
  </mergeCells>
  <printOptions/>
  <pageMargins left="0.3937007874015748" right="0.2362204724409449" top="0.11811023622047245" bottom="0.11811023622047245" header="0.15748031496062992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0.25390625" style="0" customWidth="1"/>
    <col min="2" max="2" width="6.625" style="270" customWidth="1"/>
    <col min="3" max="3" width="37.125" style="0" customWidth="1"/>
  </cols>
  <sheetData>
    <row r="1" spans="1:2" ht="44.25">
      <c r="A1" s="188" t="s">
        <v>609</v>
      </c>
      <c r="B1" s="268"/>
    </row>
    <row r="2" spans="1:4" s="23" customFormat="1" ht="15" customHeight="1">
      <c r="A2" s="267" t="s">
        <v>960</v>
      </c>
      <c r="B2" s="432" t="s">
        <v>610</v>
      </c>
      <c r="C2" s="432"/>
      <c r="D2" s="432"/>
    </row>
    <row r="3" spans="1:4" s="234" customFormat="1" ht="9.75" customHeight="1">
      <c r="A3" s="271" t="s">
        <v>814</v>
      </c>
      <c r="B3" s="272"/>
      <c r="C3" s="271" t="s">
        <v>946</v>
      </c>
      <c r="D3" s="272"/>
    </row>
    <row r="4" spans="1:4" s="234" customFormat="1" ht="9.75" customHeight="1">
      <c r="A4" s="266" t="s">
        <v>815</v>
      </c>
      <c r="B4" s="269">
        <v>44</v>
      </c>
      <c r="C4" s="266" t="s">
        <v>947</v>
      </c>
      <c r="D4" s="269">
        <v>75</v>
      </c>
    </row>
    <row r="5" spans="1:4" s="234" customFormat="1" ht="9.75" customHeight="1">
      <c r="A5" s="266" t="s">
        <v>816</v>
      </c>
      <c r="B5" s="269">
        <v>80</v>
      </c>
      <c r="C5" s="266" t="s">
        <v>948</v>
      </c>
      <c r="D5" s="269">
        <v>87</v>
      </c>
    </row>
    <row r="6" spans="1:4" s="143" customFormat="1" ht="9.75" customHeight="1">
      <c r="A6" s="271" t="s">
        <v>866</v>
      </c>
      <c r="B6" s="272"/>
      <c r="C6" s="266" t="s">
        <v>949</v>
      </c>
      <c r="D6" s="269">
        <v>104</v>
      </c>
    </row>
    <row r="7" spans="1:4" s="143" customFormat="1" ht="9.75" customHeight="1">
      <c r="A7" s="266" t="s">
        <v>867</v>
      </c>
      <c r="B7" s="269">
        <v>44.7</v>
      </c>
      <c r="C7" s="266" t="s">
        <v>950</v>
      </c>
      <c r="D7" s="269">
        <v>110</v>
      </c>
    </row>
    <row r="8" spans="1:4" s="143" customFormat="1" ht="9.75" customHeight="1">
      <c r="A8" s="266" t="s">
        <v>868</v>
      </c>
      <c r="B8" s="269">
        <v>61</v>
      </c>
      <c r="C8" s="266" t="s">
        <v>951</v>
      </c>
      <c r="D8" s="269">
        <v>90</v>
      </c>
    </row>
    <row r="9" spans="1:4" s="143" customFormat="1" ht="9.75" customHeight="1">
      <c r="A9" s="266" t="s">
        <v>869</v>
      </c>
      <c r="B9" s="269">
        <v>73</v>
      </c>
      <c r="C9" s="266" t="s">
        <v>952</v>
      </c>
      <c r="D9" s="269">
        <v>100</v>
      </c>
    </row>
    <row r="10" spans="1:4" s="143" customFormat="1" ht="9.75" customHeight="1">
      <c r="A10" s="266" t="s">
        <v>870</v>
      </c>
      <c r="B10" s="269">
        <v>73</v>
      </c>
      <c r="C10" s="266" t="s">
        <v>953</v>
      </c>
      <c r="D10" s="269">
        <v>110</v>
      </c>
    </row>
    <row r="11" spans="1:4" s="143" customFormat="1" ht="9.75" customHeight="1">
      <c r="A11" s="266" t="s">
        <v>871</v>
      </c>
      <c r="B11" s="269">
        <v>80</v>
      </c>
      <c r="C11" s="266" t="s">
        <v>954</v>
      </c>
      <c r="D11" s="269">
        <v>120</v>
      </c>
    </row>
    <row r="12" spans="1:4" s="143" customFormat="1" ht="9.75" customHeight="1">
      <c r="A12" s="266" t="s">
        <v>872</v>
      </c>
      <c r="B12" s="269">
        <v>80</v>
      </c>
      <c r="C12" s="266" t="s">
        <v>955</v>
      </c>
      <c r="D12" s="269">
        <v>165</v>
      </c>
    </row>
    <row r="13" spans="1:4" s="143" customFormat="1" ht="9.75" customHeight="1">
      <c r="A13" s="266" t="s">
        <v>873</v>
      </c>
      <c r="B13" s="269">
        <v>88</v>
      </c>
      <c r="C13" s="266" t="s">
        <v>956</v>
      </c>
      <c r="D13" s="269">
        <v>172</v>
      </c>
    </row>
    <row r="14" spans="1:4" s="143" customFormat="1" ht="9.75" customHeight="1">
      <c r="A14" s="266" t="s">
        <v>874</v>
      </c>
      <c r="B14" s="269">
        <v>120</v>
      </c>
      <c r="C14" s="266" t="s">
        <v>957</v>
      </c>
      <c r="D14" s="269">
        <v>220</v>
      </c>
    </row>
    <row r="15" spans="1:4" s="143" customFormat="1" ht="9.75" customHeight="1">
      <c r="A15" s="266" t="s">
        <v>875</v>
      </c>
      <c r="B15" s="269">
        <v>96</v>
      </c>
      <c r="C15" s="271" t="s">
        <v>958</v>
      </c>
      <c r="D15" s="272"/>
    </row>
    <row r="16" spans="1:4" s="143" customFormat="1" ht="9.75" customHeight="1">
      <c r="A16" s="266" t="s">
        <v>876</v>
      </c>
      <c r="B16" s="269">
        <v>136.5</v>
      </c>
      <c r="C16" s="266" t="s">
        <v>959</v>
      </c>
      <c r="D16" s="269">
        <v>20</v>
      </c>
    </row>
    <row r="17" spans="1:4" s="143" customFormat="1" ht="9.75" customHeight="1">
      <c r="A17" s="266" t="s">
        <v>877</v>
      </c>
      <c r="B17" s="269">
        <v>81</v>
      </c>
      <c r="C17" s="271" t="s">
        <v>847</v>
      </c>
      <c r="D17" s="272"/>
    </row>
    <row r="18" spans="1:4" s="143" customFormat="1" ht="9.75" customHeight="1">
      <c r="A18" s="266" t="s">
        <v>878</v>
      </c>
      <c r="B18" s="269">
        <v>81</v>
      </c>
      <c r="C18" s="266" t="s">
        <v>848</v>
      </c>
      <c r="D18" s="269">
        <v>115</v>
      </c>
    </row>
    <row r="19" spans="1:4" s="143" customFormat="1" ht="9.75" customHeight="1">
      <c r="A19" s="266" t="s">
        <v>879</v>
      </c>
      <c r="B19" s="269">
        <v>81</v>
      </c>
      <c r="C19" s="266" t="s">
        <v>849</v>
      </c>
      <c r="D19" s="269">
        <v>60</v>
      </c>
    </row>
    <row r="20" spans="1:4" s="143" customFormat="1" ht="9.75" customHeight="1">
      <c r="A20" s="266" t="s">
        <v>880</v>
      </c>
      <c r="B20" s="269">
        <v>81</v>
      </c>
      <c r="C20" s="266" t="s">
        <v>850</v>
      </c>
      <c r="D20" s="269">
        <v>70</v>
      </c>
    </row>
    <row r="21" spans="1:4" s="143" customFormat="1" ht="9.75" customHeight="1">
      <c r="A21" s="266" t="s">
        <v>881</v>
      </c>
      <c r="B21" s="269">
        <v>81</v>
      </c>
      <c r="C21" s="266" t="s">
        <v>851</v>
      </c>
      <c r="D21" s="269">
        <v>73.5</v>
      </c>
    </row>
    <row r="22" spans="1:4" s="143" customFormat="1" ht="9.75" customHeight="1">
      <c r="A22" s="266" t="s">
        <v>882</v>
      </c>
      <c r="B22" s="269">
        <v>110</v>
      </c>
      <c r="C22" s="266" t="s">
        <v>852</v>
      </c>
      <c r="D22" s="269">
        <v>87.5</v>
      </c>
    </row>
    <row r="23" spans="1:4" s="143" customFormat="1" ht="9.75" customHeight="1">
      <c r="A23" s="266" t="s">
        <v>883</v>
      </c>
      <c r="B23" s="269">
        <v>81</v>
      </c>
      <c r="C23" s="266" t="s">
        <v>853</v>
      </c>
      <c r="D23" s="269">
        <v>101.5</v>
      </c>
    </row>
    <row r="24" spans="1:4" s="143" customFormat="1" ht="9.75" customHeight="1">
      <c r="A24" s="266" t="s">
        <v>884</v>
      </c>
      <c r="B24" s="269">
        <v>81</v>
      </c>
      <c r="C24" s="266" t="s">
        <v>854</v>
      </c>
      <c r="D24" s="269">
        <v>63</v>
      </c>
    </row>
    <row r="25" spans="1:4" s="143" customFormat="1" ht="9.75" customHeight="1">
      <c r="A25" s="266" t="s">
        <v>885</v>
      </c>
      <c r="B25" s="269">
        <v>90</v>
      </c>
      <c r="C25" s="266" t="s">
        <v>855</v>
      </c>
      <c r="D25" s="269">
        <v>66.5</v>
      </c>
    </row>
    <row r="26" spans="1:4" s="143" customFormat="1" ht="9.75" customHeight="1">
      <c r="A26" s="266" t="s">
        <v>886</v>
      </c>
      <c r="B26" s="269">
        <v>90</v>
      </c>
      <c r="C26" s="266" t="s">
        <v>856</v>
      </c>
      <c r="D26" s="269">
        <v>87.5</v>
      </c>
    </row>
    <row r="27" spans="1:4" s="143" customFormat="1" ht="9.75" customHeight="1">
      <c r="A27" s="266" t="s">
        <v>887</v>
      </c>
      <c r="B27" s="269">
        <v>140</v>
      </c>
      <c r="C27" s="266" t="s">
        <v>857</v>
      </c>
      <c r="D27" s="269">
        <v>84</v>
      </c>
    </row>
    <row r="28" spans="1:4" s="143" customFormat="1" ht="9.75" customHeight="1">
      <c r="A28" s="266" t="s">
        <v>888</v>
      </c>
      <c r="B28" s="269">
        <v>157</v>
      </c>
      <c r="C28" s="266" t="s">
        <v>858</v>
      </c>
      <c r="D28" s="269">
        <v>87.5</v>
      </c>
    </row>
    <row r="29" spans="1:4" s="143" customFormat="1" ht="9.75" customHeight="1">
      <c r="A29" s="266" t="s">
        <v>889</v>
      </c>
      <c r="B29" s="269">
        <v>215</v>
      </c>
      <c r="C29" s="266" t="s">
        <v>859</v>
      </c>
      <c r="D29" s="269">
        <v>91</v>
      </c>
    </row>
    <row r="30" spans="1:4" s="143" customFormat="1" ht="9.75" customHeight="1">
      <c r="A30" s="266" t="s">
        <v>890</v>
      </c>
      <c r="B30" s="269">
        <v>187</v>
      </c>
      <c r="C30" s="266" t="s">
        <v>860</v>
      </c>
      <c r="D30" s="269">
        <v>90</v>
      </c>
    </row>
    <row r="31" spans="1:4" s="143" customFormat="1" ht="9.75" customHeight="1">
      <c r="A31" s="266" t="s">
        <v>891</v>
      </c>
      <c r="B31" s="269">
        <v>255</v>
      </c>
      <c r="C31" s="266" t="s">
        <v>861</v>
      </c>
      <c r="D31" s="269">
        <v>103.5</v>
      </c>
    </row>
    <row r="32" spans="1:4" s="143" customFormat="1" ht="9.75" customHeight="1">
      <c r="A32" s="271" t="s">
        <v>918</v>
      </c>
      <c r="B32" s="272"/>
      <c r="C32" s="266" t="s">
        <v>862</v>
      </c>
      <c r="D32" s="269">
        <v>112.5</v>
      </c>
    </row>
    <row r="33" spans="1:4" s="143" customFormat="1" ht="9.75" customHeight="1">
      <c r="A33" s="266" t="s">
        <v>919</v>
      </c>
      <c r="B33" s="269">
        <v>55</v>
      </c>
      <c r="C33" s="266" t="s">
        <v>863</v>
      </c>
      <c r="D33" s="269">
        <v>117</v>
      </c>
    </row>
    <row r="34" spans="1:4" s="143" customFormat="1" ht="9.75" customHeight="1">
      <c r="A34" s="266" t="s">
        <v>920</v>
      </c>
      <c r="B34" s="269">
        <v>90</v>
      </c>
      <c r="C34" s="266" t="s">
        <v>864</v>
      </c>
      <c r="D34" s="269">
        <v>126</v>
      </c>
    </row>
    <row r="35" spans="1:4" s="143" customFormat="1" ht="9.75" customHeight="1">
      <c r="A35" s="266" t="s">
        <v>921</v>
      </c>
      <c r="B35" s="269">
        <v>55</v>
      </c>
      <c r="C35" s="266" t="s">
        <v>865</v>
      </c>
      <c r="D35" s="269">
        <v>135</v>
      </c>
    </row>
    <row r="36" spans="1:4" s="143" customFormat="1" ht="9.75" customHeight="1">
      <c r="A36" s="266" t="s">
        <v>922</v>
      </c>
      <c r="B36" s="269">
        <v>100</v>
      </c>
      <c r="C36" s="271" t="s">
        <v>892</v>
      </c>
      <c r="D36" s="272"/>
    </row>
    <row r="37" spans="1:4" s="143" customFormat="1" ht="9.75" customHeight="1">
      <c r="A37" s="266" t="s">
        <v>923</v>
      </c>
      <c r="B37" s="269">
        <v>60</v>
      </c>
      <c r="C37" s="266" t="s">
        <v>893</v>
      </c>
      <c r="D37" s="269">
        <v>100</v>
      </c>
    </row>
    <row r="38" spans="1:4" s="143" customFormat="1" ht="9.75" customHeight="1">
      <c r="A38" s="266" t="s">
        <v>924</v>
      </c>
      <c r="B38" s="269">
        <v>65</v>
      </c>
      <c r="C38" s="266" t="s">
        <v>894</v>
      </c>
      <c r="D38" s="269">
        <v>54</v>
      </c>
    </row>
    <row r="39" spans="1:4" s="143" customFormat="1" ht="9.75" customHeight="1">
      <c r="A39" s="266" t="s">
        <v>925</v>
      </c>
      <c r="B39" s="269">
        <v>81</v>
      </c>
      <c r="C39" s="266" t="s">
        <v>895</v>
      </c>
      <c r="D39" s="269">
        <v>60</v>
      </c>
    </row>
    <row r="40" spans="1:4" s="143" customFormat="1" ht="9.75" customHeight="1">
      <c r="A40" s="266" t="s">
        <v>926</v>
      </c>
      <c r="B40" s="269">
        <v>81</v>
      </c>
      <c r="C40" s="266" t="s">
        <v>896</v>
      </c>
      <c r="D40" s="269">
        <v>63</v>
      </c>
    </row>
    <row r="41" spans="1:4" s="143" customFormat="1" ht="9.75" customHeight="1">
      <c r="A41" s="266" t="s">
        <v>927</v>
      </c>
      <c r="B41" s="269">
        <v>81</v>
      </c>
      <c r="C41" s="266" t="s">
        <v>897</v>
      </c>
      <c r="D41" s="269">
        <v>66</v>
      </c>
    </row>
    <row r="42" spans="1:4" s="143" customFormat="1" ht="9.75" customHeight="1">
      <c r="A42" s="266" t="s">
        <v>928</v>
      </c>
      <c r="B42" s="269">
        <v>81</v>
      </c>
      <c r="C42" s="266" t="s">
        <v>898</v>
      </c>
      <c r="D42" s="269">
        <v>69</v>
      </c>
    </row>
    <row r="43" spans="1:4" s="143" customFormat="1" ht="9.75" customHeight="1">
      <c r="A43" s="266" t="s">
        <v>929</v>
      </c>
      <c r="B43" s="269">
        <v>95</v>
      </c>
      <c r="C43" s="266" t="s">
        <v>899</v>
      </c>
      <c r="D43" s="269">
        <v>72</v>
      </c>
    </row>
    <row r="44" spans="1:4" s="143" customFormat="1" ht="9.75" customHeight="1">
      <c r="A44" s="266" t="s">
        <v>930</v>
      </c>
      <c r="B44" s="269">
        <v>95</v>
      </c>
      <c r="C44" s="266" t="s">
        <v>900</v>
      </c>
      <c r="D44" s="269">
        <v>100</v>
      </c>
    </row>
    <row r="45" spans="1:4" s="143" customFormat="1" ht="9.75" customHeight="1">
      <c r="A45" s="266" t="s">
        <v>931</v>
      </c>
      <c r="B45" s="269">
        <v>68</v>
      </c>
      <c r="C45" s="266" t="s">
        <v>901</v>
      </c>
      <c r="D45" s="269">
        <v>70</v>
      </c>
    </row>
    <row r="46" spans="1:4" s="143" customFormat="1" ht="9.75" customHeight="1">
      <c r="A46" s="266" t="s">
        <v>932</v>
      </c>
      <c r="B46" s="269">
        <v>102</v>
      </c>
      <c r="C46" s="266" t="s">
        <v>902</v>
      </c>
      <c r="D46" s="269">
        <v>60</v>
      </c>
    </row>
    <row r="47" spans="1:4" s="143" customFormat="1" ht="9.75" customHeight="1">
      <c r="A47" s="266" t="s">
        <v>933</v>
      </c>
      <c r="B47" s="269">
        <v>102</v>
      </c>
      <c r="C47" s="266" t="s">
        <v>903</v>
      </c>
      <c r="D47" s="269">
        <v>66</v>
      </c>
    </row>
    <row r="48" spans="1:4" s="143" customFormat="1" ht="9.75" customHeight="1">
      <c r="A48" s="266" t="s">
        <v>934</v>
      </c>
      <c r="B48" s="269">
        <v>74</v>
      </c>
      <c r="C48" s="266" t="s">
        <v>904</v>
      </c>
      <c r="D48" s="269">
        <v>75</v>
      </c>
    </row>
    <row r="49" spans="1:4" s="143" customFormat="1" ht="9.75" customHeight="1">
      <c r="A49" s="266" t="s">
        <v>935</v>
      </c>
      <c r="B49" s="269">
        <v>92</v>
      </c>
      <c r="C49" s="266" t="s">
        <v>905</v>
      </c>
      <c r="D49" s="269">
        <v>90</v>
      </c>
    </row>
    <row r="50" spans="1:4" s="143" customFormat="1" ht="9.75" customHeight="1">
      <c r="A50" s="266" t="s">
        <v>936</v>
      </c>
      <c r="B50" s="269">
        <v>110</v>
      </c>
      <c r="C50" s="266" t="s">
        <v>906</v>
      </c>
      <c r="D50" s="269">
        <v>81</v>
      </c>
    </row>
    <row r="51" spans="1:4" s="143" customFormat="1" ht="9.75" customHeight="1">
      <c r="A51" s="271" t="s">
        <v>937</v>
      </c>
      <c r="B51" s="272"/>
      <c r="C51" s="266" t="s">
        <v>907</v>
      </c>
      <c r="D51" s="269">
        <v>54</v>
      </c>
    </row>
    <row r="52" spans="1:4" s="143" customFormat="1" ht="9.75" customHeight="1">
      <c r="A52" s="266" t="s">
        <v>938</v>
      </c>
      <c r="B52" s="269">
        <v>32</v>
      </c>
      <c r="C52" s="266" t="s">
        <v>908</v>
      </c>
      <c r="D52" s="269">
        <v>60</v>
      </c>
    </row>
    <row r="53" spans="1:4" s="143" customFormat="1" ht="9.75" customHeight="1">
      <c r="A53" s="266" t="s">
        <v>939</v>
      </c>
      <c r="B53" s="269">
        <v>45</v>
      </c>
      <c r="C53" s="266" t="s">
        <v>909</v>
      </c>
      <c r="D53" s="269">
        <v>63</v>
      </c>
    </row>
    <row r="54" spans="1:4" s="143" customFormat="1" ht="9.75" customHeight="1">
      <c r="A54" s="266" t="s">
        <v>940</v>
      </c>
      <c r="B54" s="269">
        <v>45</v>
      </c>
      <c r="C54" s="266" t="s">
        <v>910</v>
      </c>
      <c r="D54" s="269">
        <v>65</v>
      </c>
    </row>
    <row r="55" spans="1:4" s="143" customFormat="1" ht="9.75" customHeight="1">
      <c r="A55" s="266" t="s">
        <v>941</v>
      </c>
      <c r="B55" s="269">
        <v>66</v>
      </c>
      <c r="C55" s="266" t="s">
        <v>911</v>
      </c>
      <c r="D55" s="269">
        <v>69</v>
      </c>
    </row>
    <row r="56" spans="1:4" s="143" customFormat="1" ht="9.75" customHeight="1">
      <c r="A56" s="266" t="s">
        <v>942</v>
      </c>
      <c r="B56" s="269">
        <v>70</v>
      </c>
      <c r="C56" s="266" t="s">
        <v>912</v>
      </c>
      <c r="D56" s="269">
        <v>72</v>
      </c>
    </row>
    <row r="57" spans="1:4" s="143" customFormat="1" ht="9.75" customHeight="1">
      <c r="A57" s="266" t="s">
        <v>943</v>
      </c>
      <c r="B57" s="269">
        <v>70</v>
      </c>
      <c r="C57" s="266" t="s">
        <v>913</v>
      </c>
      <c r="D57" s="269">
        <v>75</v>
      </c>
    </row>
    <row r="58" spans="1:4" s="143" customFormat="1" ht="9.75" customHeight="1">
      <c r="A58" s="266" t="s">
        <v>944</v>
      </c>
      <c r="B58" s="269">
        <v>70</v>
      </c>
      <c r="C58" s="266" t="s">
        <v>914</v>
      </c>
      <c r="D58" s="269">
        <v>81</v>
      </c>
    </row>
    <row r="59" spans="1:4" s="143" customFormat="1" ht="9.75" customHeight="1">
      <c r="A59" s="266" t="s">
        <v>945</v>
      </c>
      <c r="B59" s="269">
        <v>80</v>
      </c>
      <c r="C59" s="266" t="s">
        <v>915</v>
      </c>
      <c r="D59" s="269">
        <v>90</v>
      </c>
    </row>
    <row r="60" spans="1:4" s="143" customFormat="1" ht="9.75" customHeight="1">
      <c r="A60" s="271" t="s">
        <v>817</v>
      </c>
      <c r="B60" s="272"/>
      <c r="C60" s="266" t="s">
        <v>916</v>
      </c>
      <c r="D60" s="269">
        <v>140</v>
      </c>
    </row>
    <row r="61" spans="1:4" s="143" customFormat="1" ht="9.75" customHeight="1">
      <c r="A61" s="266" t="s">
        <v>818</v>
      </c>
      <c r="B61" s="269">
        <v>400</v>
      </c>
      <c r="C61" s="266" t="s">
        <v>917</v>
      </c>
      <c r="D61" s="269">
        <v>170</v>
      </c>
    </row>
    <row r="62" spans="1:4" s="143" customFormat="1" ht="9.75" customHeight="1">
      <c r="A62" s="266" t="s">
        <v>819</v>
      </c>
      <c r="B62" s="269">
        <v>480</v>
      </c>
      <c r="C62" s="271" t="s">
        <v>839</v>
      </c>
      <c r="D62" s="272"/>
    </row>
    <row r="63" spans="1:4" s="143" customFormat="1" ht="9.75" customHeight="1">
      <c r="A63" s="266" t="s">
        <v>820</v>
      </c>
      <c r="B63" s="269">
        <v>350</v>
      </c>
      <c r="C63" s="266" t="s">
        <v>840</v>
      </c>
      <c r="D63" s="269">
        <v>120</v>
      </c>
    </row>
    <row r="64" spans="1:4" s="143" customFormat="1" ht="9.75" customHeight="1">
      <c r="A64" s="266" t="s">
        <v>821</v>
      </c>
      <c r="B64" s="269">
        <v>420</v>
      </c>
      <c r="C64" s="266" t="s">
        <v>841</v>
      </c>
      <c r="D64" s="269">
        <v>140</v>
      </c>
    </row>
    <row r="65" spans="1:4" s="143" customFormat="1" ht="9.75" customHeight="1">
      <c r="A65" s="266" t="s">
        <v>822</v>
      </c>
      <c r="B65" s="269">
        <v>375</v>
      </c>
      <c r="C65" s="266" t="s">
        <v>842</v>
      </c>
      <c r="D65" s="269">
        <v>170</v>
      </c>
    </row>
    <row r="66" spans="1:4" s="143" customFormat="1" ht="9.75" customHeight="1">
      <c r="A66" s="266" t="s">
        <v>823</v>
      </c>
      <c r="B66" s="269">
        <v>460</v>
      </c>
      <c r="C66" s="266" t="s">
        <v>843</v>
      </c>
      <c r="D66" s="269">
        <v>180</v>
      </c>
    </row>
    <row r="67" spans="1:4" s="143" customFormat="1" ht="9.75" customHeight="1">
      <c r="A67" s="266" t="s">
        <v>824</v>
      </c>
      <c r="B67" s="269">
        <v>480</v>
      </c>
      <c r="C67" s="266" t="s">
        <v>844</v>
      </c>
      <c r="D67" s="269">
        <v>280</v>
      </c>
    </row>
    <row r="68" spans="1:4" s="143" customFormat="1" ht="9.75" customHeight="1">
      <c r="A68" s="266" t="s">
        <v>825</v>
      </c>
      <c r="B68" s="269">
        <v>400</v>
      </c>
      <c r="C68" s="266" t="s">
        <v>845</v>
      </c>
      <c r="D68" s="269">
        <v>280</v>
      </c>
    </row>
    <row r="69" spans="1:4" s="143" customFormat="1" ht="9.75" customHeight="1">
      <c r="A69" s="266" t="s">
        <v>826</v>
      </c>
      <c r="B69" s="269">
        <v>250</v>
      </c>
      <c r="C69" s="266" t="s">
        <v>846</v>
      </c>
      <c r="D69" s="269">
        <v>280</v>
      </c>
    </row>
    <row r="70" spans="1:4" s="143" customFormat="1" ht="9.75" customHeight="1">
      <c r="A70" s="266" t="s">
        <v>827</v>
      </c>
      <c r="B70" s="269">
        <v>270</v>
      </c>
      <c r="C70" s="266" t="s">
        <v>961</v>
      </c>
      <c r="D70" s="269">
        <v>500</v>
      </c>
    </row>
    <row r="71" spans="1:2" s="143" customFormat="1" ht="9.75" customHeight="1">
      <c r="A71" s="266" t="s">
        <v>828</v>
      </c>
      <c r="B71" s="269">
        <v>1000</v>
      </c>
    </row>
    <row r="72" spans="1:2" s="143" customFormat="1" ht="9.75" customHeight="1">
      <c r="A72" s="266" t="s">
        <v>829</v>
      </c>
      <c r="B72" s="269"/>
    </row>
    <row r="73" spans="1:2" s="143" customFormat="1" ht="9.75" customHeight="1">
      <c r="A73" s="266" t="s">
        <v>830</v>
      </c>
      <c r="B73" s="269">
        <v>800</v>
      </c>
    </row>
    <row r="74" spans="1:2" s="143" customFormat="1" ht="9.75" customHeight="1">
      <c r="A74" s="266" t="s">
        <v>831</v>
      </c>
      <c r="B74" s="269">
        <v>980</v>
      </c>
    </row>
    <row r="75" spans="1:2" s="143" customFormat="1" ht="9.75" customHeight="1">
      <c r="A75" s="266" t="s">
        <v>832</v>
      </c>
      <c r="B75" s="269">
        <v>1300</v>
      </c>
    </row>
    <row r="76" spans="1:2" s="143" customFormat="1" ht="9.75" customHeight="1">
      <c r="A76" s="266" t="s">
        <v>833</v>
      </c>
      <c r="B76" s="269">
        <v>1200</v>
      </c>
    </row>
    <row r="77" spans="1:2" s="143" customFormat="1" ht="9.75" customHeight="1">
      <c r="A77" s="266" t="s">
        <v>834</v>
      </c>
      <c r="B77" s="269">
        <v>60</v>
      </c>
    </row>
    <row r="78" spans="1:2" s="143" customFormat="1" ht="9.75" customHeight="1">
      <c r="A78" s="266" t="s">
        <v>835</v>
      </c>
      <c r="B78" s="269">
        <v>200</v>
      </c>
    </row>
    <row r="79" spans="1:2" s="143" customFormat="1" ht="9.75" customHeight="1">
      <c r="A79" s="266" t="s">
        <v>836</v>
      </c>
      <c r="B79" s="269">
        <v>200</v>
      </c>
    </row>
    <row r="80" spans="1:2" s="143" customFormat="1" ht="9.75" customHeight="1">
      <c r="A80" s="266" t="s">
        <v>837</v>
      </c>
      <c r="B80" s="269">
        <v>100</v>
      </c>
    </row>
    <row r="81" spans="1:2" s="143" customFormat="1" ht="9.75" customHeight="1">
      <c r="A81" s="266" t="s">
        <v>838</v>
      </c>
      <c r="B81" s="269">
        <v>260</v>
      </c>
    </row>
    <row r="82" s="143" customFormat="1" ht="9.75" customHeight="1">
      <c r="B82" s="273"/>
    </row>
    <row r="83" s="143" customFormat="1" ht="9.75" customHeight="1">
      <c r="B83" s="273"/>
    </row>
    <row r="84" s="143" customFormat="1" ht="9.75" customHeight="1">
      <c r="B84" s="273"/>
    </row>
    <row r="85" s="143" customFormat="1" ht="9.75" customHeight="1">
      <c r="B85" s="273"/>
    </row>
    <row r="86" s="143" customFormat="1" ht="9.75" customHeight="1">
      <c r="B86" s="273"/>
    </row>
    <row r="87" s="143" customFormat="1" ht="9.75" customHeight="1">
      <c r="B87" s="273"/>
    </row>
    <row r="88" s="143" customFormat="1" ht="9.75" customHeight="1">
      <c r="B88" s="273"/>
    </row>
    <row r="89" s="143" customFormat="1" ht="9.75" customHeight="1">
      <c r="B89" s="273"/>
    </row>
    <row r="90" s="143" customFormat="1" ht="9.75" customHeight="1">
      <c r="B90" s="273"/>
    </row>
    <row r="91" s="143" customFormat="1" ht="9.75" customHeight="1">
      <c r="B91" s="273"/>
    </row>
    <row r="92" s="143" customFormat="1" ht="9.75" customHeight="1">
      <c r="B92" s="273"/>
    </row>
    <row r="93" s="143" customFormat="1" ht="9.75" customHeight="1">
      <c r="B93" s="273"/>
    </row>
    <row r="94" s="143" customFormat="1" ht="9.75" customHeight="1">
      <c r="B94" s="273"/>
    </row>
    <row r="95" s="143" customFormat="1" ht="9.75" customHeight="1">
      <c r="B95" s="273"/>
    </row>
    <row r="96" s="143" customFormat="1" ht="9.75" customHeight="1">
      <c r="B96" s="273"/>
    </row>
    <row r="97" s="143" customFormat="1" ht="9.75" customHeight="1">
      <c r="B97" s="273"/>
    </row>
    <row r="98" s="143" customFormat="1" ht="9.75" customHeight="1">
      <c r="B98" s="273"/>
    </row>
    <row r="99" s="143" customFormat="1" ht="9.75" customHeight="1">
      <c r="B99" s="273"/>
    </row>
    <row r="100" s="143" customFormat="1" ht="9.75" customHeight="1">
      <c r="B100" s="273"/>
    </row>
    <row r="101" s="143" customFormat="1" ht="9.75" customHeight="1">
      <c r="B101" s="273"/>
    </row>
    <row r="102" s="143" customFormat="1" ht="9.75" customHeight="1">
      <c r="B102" s="273"/>
    </row>
    <row r="103" s="143" customFormat="1" ht="9.75" customHeight="1">
      <c r="B103" s="273"/>
    </row>
    <row r="104" s="143" customFormat="1" ht="9.75" customHeight="1">
      <c r="B104" s="273"/>
    </row>
    <row r="105" s="143" customFormat="1" ht="9.75" customHeight="1">
      <c r="B105" s="273"/>
    </row>
    <row r="106" s="143" customFormat="1" ht="9.75" customHeight="1">
      <c r="B106" s="273"/>
    </row>
    <row r="107" s="143" customFormat="1" ht="9.75" customHeight="1">
      <c r="B107" s="273"/>
    </row>
    <row r="108" s="143" customFormat="1" ht="9.75" customHeight="1">
      <c r="B108" s="273"/>
    </row>
  </sheetData>
  <sheetProtection/>
  <mergeCells count="1">
    <mergeCell ref="B2:D2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6.875" style="0" customWidth="1"/>
    <col min="2" max="2" width="14.75390625" style="144" customWidth="1"/>
  </cols>
  <sheetData>
    <row r="1" s="23" customFormat="1" ht="44.25">
      <c r="A1" s="158" t="s">
        <v>257</v>
      </c>
    </row>
    <row r="2" spans="1:2" s="23" customFormat="1" ht="12.75">
      <c r="A2" s="189" t="s">
        <v>960</v>
      </c>
      <c r="B2" s="160"/>
    </row>
    <row r="3" spans="1:2" s="23" customFormat="1" ht="12.75">
      <c r="A3" s="189" t="s">
        <v>610</v>
      </c>
      <c r="B3" s="160"/>
    </row>
    <row r="4" spans="1:2" s="23" customFormat="1" ht="15" customHeight="1">
      <c r="A4" s="291" t="s">
        <v>209</v>
      </c>
      <c r="B4" s="292"/>
    </row>
    <row r="5" spans="1:2" s="23" customFormat="1" ht="15" customHeight="1">
      <c r="A5" s="293" t="s">
        <v>611</v>
      </c>
      <c r="B5" s="294"/>
    </row>
    <row r="6" spans="1:2" s="23" customFormat="1" ht="15" customHeight="1">
      <c r="A6" s="295" t="s">
        <v>210</v>
      </c>
      <c r="B6" s="296">
        <v>136</v>
      </c>
    </row>
    <row r="7" spans="1:2" s="23" customFormat="1" ht="15" customHeight="1">
      <c r="A7" s="295" t="s">
        <v>211</v>
      </c>
      <c r="B7" s="296">
        <v>153</v>
      </c>
    </row>
    <row r="8" spans="1:2" s="23" customFormat="1" ht="15" customHeight="1">
      <c r="A8" s="295" t="s">
        <v>212</v>
      </c>
      <c r="B8" s="296">
        <v>170</v>
      </c>
    </row>
    <row r="9" spans="1:2" s="23" customFormat="1" ht="15" customHeight="1">
      <c r="A9" s="295" t="s">
        <v>213</v>
      </c>
      <c r="B9" s="296">
        <v>187</v>
      </c>
    </row>
    <row r="10" spans="1:2" s="23" customFormat="1" ht="15" customHeight="1">
      <c r="A10" s="295" t="s">
        <v>214</v>
      </c>
      <c r="B10" s="296">
        <v>204</v>
      </c>
    </row>
    <row r="11" spans="1:2" s="23" customFormat="1" ht="15" customHeight="1">
      <c r="A11" s="295" t="s">
        <v>1045</v>
      </c>
      <c r="B11" s="296">
        <v>238</v>
      </c>
    </row>
    <row r="12" spans="1:2" s="23" customFormat="1" ht="15" customHeight="1">
      <c r="A12" s="295" t="s">
        <v>1046</v>
      </c>
      <c r="B12" s="296">
        <v>272</v>
      </c>
    </row>
    <row r="13" spans="1:2" s="23" customFormat="1" ht="15" customHeight="1">
      <c r="A13" s="295" t="s">
        <v>1047</v>
      </c>
      <c r="B13" s="296">
        <v>425</v>
      </c>
    </row>
    <row r="14" spans="1:2" s="23" customFormat="1" ht="15" customHeight="1">
      <c r="A14" s="295" t="s">
        <v>215</v>
      </c>
      <c r="B14" s="296">
        <v>340</v>
      </c>
    </row>
    <row r="15" spans="1:2" s="23" customFormat="1" ht="15" customHeight="1">
      <c r="A15" s="295" t="s">
        <v>216</v>
      </c>
      <c r="B15" s="296">
        <v>510</v>
      </c>
    </row>
    <row r="16" spans="1:2" s="23" customFormat="1" ht="15" customHeight="1">
      <c r="A16" s="295" t="s">
        <v>217</v>
      </c>
      <c r="B16" s="296">
        <v>510</v>
      </c>
    </row>
    <row r="17" spans="1:2" s="23" customFormat="1" ht="15" customHeight="1">
      <c r="A17" s="295" t="s">
        <v>218</v>
      </c>
      <c r="B17" s="296">
        <v>765</v>
      </c>
    </row>
    <row r="18" spans="1:2" s="23" customFormat="1" ht="15" customHeight="1">
      <c r="A18" s="295" t="s">
        <v>1048</v>
      </c>
      <c r="B18" s="296">
        <v>850</v>
      </c>
    </row>
    <row r="19" spans="1:2" s="23" customFormat="1" ht="15" customHeight="1">
      <c r="A19" s="295" t="s">
        <v>219</v>
      </c>
      <c r="B19" s="296">
        <v>680</v>
      </c>
    </row>
    <row r="20" spans="1:2" s="23" customFormat="1" ht="15" customHeight="1">
      <c r="A20" s="295" t="s">
        <v>220</v>
      </c>
      <c r="B20" s="297">
        <v>1020</v>
      </c>
    </row>
    <row r="21" spans="1:2" s="23" customFormat="1" ht="15" customHeight="1">
      <c r="A21" s="295" t="s">
        <v>221</v>
      </c>
      <c r="B21" s="296">
        <v>850</v>
      </c>
    </row>
    <row r="22" spans="1:2" s="23" customFormat="1" ht="15" customHeight="1">
      <c r="A22" s="295" t="s">
        <v>222</v>
      </c>
      <c r="B22" s="297">
        <v>1275</v>
      </c>
    </row>
    <row r="23" spans="1:2" s="23" customFormat="1" ht="15" customHeight="1">
      <c r="A23" s="295" t="s">
        <v>1049</v>
      </c>
      <c r="B23" s="297">
        <v>1275</v>
      </c>
    </row>
    <row r="24" spans="1:2" s="23" customFormat="1" ht="15" customHeight="1">
      <c r="A24" s="295" t="s">
        <v>223</v>
      </c>
      <c r="B24" s="297">
        <v>1020</v>
      </c>
    </row>
    <row r="25" spans="1:2" s="23" customFormat="1" ht="15" customHeight="1">
      <c r="A25" s="295" t="s">
        <v>224</v>
      </c>
      <c r="B25" s="297">
        <v>1530</v>
      </c>
    </row>
    <row r="26" spans="1:2" s="23" customFormat="1" ht="15" customHeight="1">
      <c r="A26" s="293" t="s">
        <v>612</v>
      </c>
      <c r="B26" s="294"/>
    </row>
    <row r="27" spans="1:2" s="23" customFormat="1" ht="15" customHeight="1">
      <c r="A27" s="295" t="s">
        <v>225</v>
      </c>
      <c r="B27" s="296">
        <v>106</v>
      </c>
    </row>
    <row r="28" spans="1:2" s="23" customFormat="1" ht="15" customHeight="1">
      <c r="A28" s="295" t="s">
        <v>226</v>
      </c>
      <c r="B28" s="296">
        <v>119</v>
      </c>
    </row>
    <row r="29" spans="1:2" s="23" customFormat="1" ht="15" customHeight="1">
      <c r="A29" s="295" t="s">
        <v>613</v>
      </c>
      <c r="B29" s="296">
        <v>132</v>
      </c>
    </row>
    <row r="30" spans="1:2" s="23" customFormat="1" ht="15" customHeight="1">
      <c r="A30" s="295" t="s">
        <v>227</v>
      </c>
      <c r="B30" s="296">
        <v>145</v>
      </c>
    </row>
    <row r="31" spans="1:2" s="23" customFormat="1" ht="15" customHeight="1">
      <c r="A31" s="295" t="s">
        <v>228</v>
      </c>
      <c r="B31" s="296">
        <v>158</v>
      </c>
    </row>
    <row r="32" spans="1:2" s="23" customFormat="1" ht="15" customHeight="1">
      <c r="A32" s="295" t="s">
        <v>1050</v>
      </c>
      <c r="B32" s="296">
        <v>264</v>
      </c>
    </row>
    <row r="33" spans="1:2" s="23" customFormat="1" ht="15" customHeight="1">
      <c r="A33" s="295" t="s">
        <v>1051</v>
      </c>
      <c r="B33" s="296">
        <v>330</v>
      </c>
    </row>
    <row r="34" spans="1:2" s="23" customFormat="1" ht="15" customHeight="1">
      <c r="A34" s="295" t="s">
        <v>229</v>
      </c>
      <c r="B34" s="296">
        <v>396</v>
      </c>
    </row>
    <row r="35" spans="1:2" s="23" customFormat="1" ht="15" customHeight="1">
      <c r="A35" s="295" t="s">
        <v>230</v>
      </c>
      <c r="B35" s="296">
        <v>396</v>
      </c>
    </row>
    <row r="36" spans="1:2" s="23" customFormat="1" ht="15" customHeight="1">
      <c r="A36" s="295" t="s">
        <v>231</v>
      </c>
      <c r="B36" s="296">
        <v>594</v>
      </c>
    </row>
    <row r="37" spans="1:2" s="23" customFormat="1" ht="15" customHeight="1">
      <c r="A37" s="295" t="s">
        <v>1052</v>
      </c>
      <c r="B37" s="296">
        <v>660</v>
      </c>
    </row>
    <row r="38" spans="1:2" s="23" customFormat="1" ht="15" customHeight="1">
      <c r="A38" s="295" t="s">
        <v>232</v>
      </c>
      <c r="B38" s="296">
        <v>528</v>
      </c>
    </row>
    <row r="39" spans="1:2" s="23" customFormat="1" ht="15" customHeight="1">
      <c r="A39" s="295" t="s">
        <v>233</v>
      </c>
      <c r="B39" s="296">
        <v>792</v>
      </c>
    </row>
    <row r="40" spans="1:2" s="23" customFormat="1" ht="15" customHeight="1">
      <c r="A40" s="295" t="s">
        <v>234</v>
      </c>
      <c r="B40" s="296">
        <v>660</v>
      </c>
    </row>
    <row r="41" spans="1:2" s="23" customFormat="1" ht="15" customHeight="1">
      <c r="A41" s="295" t="s">
        <v>235</v>
      </c>
      <c r="B41" s="296">
        <v>990</v>
      </c>
    </row>
    <row r="42" spans="1:2" s="23" customFormat="1" ht="15" customHeight="1">
      <c r="A42" s="295" t="s">
        <v>1053</v>
      </c>
      <c r="B42" s="296">
        <v>990</v>
      </c>
    </row>
    <row r="43" spans="1:2" s="23" customFormat="1" ht="15" customHeight="1">
      <c r="A43" s="295" t="s">
        <v>236</v>
      </c>
      <c r="B43" s="296">
        <v>792</v>
      </c>
    </row>
    <row r="44" spans="1:2" s="23" customFormat="1" ht="15" customHeight="1">
      <c r="A44" s="295" t="s">
        <v>237</v>
      </c>
      <c r="B44" s="297">
        <v>1188</v>
      </c>
    </row>
    <row r="45" spans="1:2" s="23" customFormat="1" ht="15" customHeight="1">
      <c r="A45" s="291" t="s">
        <v>238</v>
      </c>
      <c r="B45" s="292"/>
    </row>
    <row r="46" spans="1:2" s="23" customFormat="1" ht="15" customHeight="1">
      <c r="A46" s="293" t="s">
        <v>614</v>
      </c>
      <c r="B46" s="294"/>
    </row>
    <row r="47" spans="1:2" s="23" customFormat="1" ht="15" customHeight="1">
      <c r="A47" s="295" t="s">
        <v>1054</v>
      </c>
      <c r="B47" s="297">
        <v>1800</v>
      </c>
    </row>
    <row r="48" spans="1:2" s="23" customFormat="1" ht="15" customHeight="1">
      <c r="A48" s="295" t="s">
        <v>239</v>
      </c>
      <c r="B48" s="297">
        <v>1500</v>
      </c>
    </row>
    <row r="49" spans="1:2" s="23" customFormat="1" ht="15" customHeight="1">
      <c r="A49" s="295" t="s">
        <v>1055</v>
      </c>
      <c r="B49" s="297">
        <v>3750</v>
      </c>
    </row>
    <row r="50" spans="1:2" s="23" customFormat="1" ht="15" customHeight="1">
      <c r="A50" s="295" t="s">
        <v>240</v>
      </c>
      <c r="B50" s="297">
        <v>3000</v>
      </c>
    </row>
    <row r="51" spans="1:2" s="23" customFormat="1" ht="15" customHeight="1">
      <c r="A51" s="295" t="s">
        <v>1056</v>
      </c>
      <c r="B51" s="297">
        <v>4500</v>
      </c>
    </row>
    <row r="52" spans="1:2" s="23" customFormat="1" ht="15" customHeight="1">
      <c r="A52" s="295" t="s">
        <v>615</v>
      </c>
      <c r="B52" s="297">
        <v>3300</v>
      </c>
    </row>
    <row r="53" spans="1:2" s="23" customFormat="1" ht="15" customHeight="1">
      <c r="A53" s="295" t="s">
        <v>616</v>
      </c>
      <c r="B53" s="297">
        <v>4950</v>
      </c>
    </row>
    <row r="54" spans="1:2" s="23" customFormat="1" ht="15" customHeight="1">
      <c r="A54" s="295" t="s">
        <v>1057</v>
      </c>
      <c r="B54" s="297">
        <v>1500</v>
      </c>
    </row>
    <row r="55" spans="1:2" s="23" customFormat="1" ht="15" customHeight="1">
      <c r="A55" s="295" t="s">
        <v>241</v>
      </c>
      <c r="B55" s="297">
        <v>1200</v>
      </c>
    </row>
    <row r="56" spans="1:2" s="23" customFormat="1" ht="15" customHeight="1">
      <c r="A56" s="295" t="s">
        <v>242</v>
      </c>
      <c r="B56" s="297">
        <v>1800</v>
      </c>
    </row>
    <row r="57" spans="1:2" s="23" customFormat="1" ht="15" customHeight="1">
      <c r="A57" s="295" t="s">
        <v>1058</v>
      </c>
      <c r="B57" s="297">
        <v>1875</v>
      </c>
    </row>
    <row r="58" spans="1:2" s="23" customFormat="1" ht="15" customHeight="1">
      <c r="A58" s="295" t="s">
        <v>243</v>
      </c>
      <c r="B58" s="297">
        <v>1500</v>
      </c>
    </row>
    <row r="59" spans="1:2" s="23" customFormat="1" ht="15" customHeight="1">
      <c r="A59" s="295" t="s">
        <v>244</v>
      </c>
      <c r="B59" s="297">
        <v>2250</v>
      </c>
    </row>
    <row r="60" spans="1:2" s="23" customFormat="1" ht="15" customHeight="1">
      <c r="A60" s="295" t="s">
        <v>1059</v>
      </c>
      <c r="B60" s="297">
        <v>2250</v>
      </c>
    </row>
    <row r="61" spans="1:2" s="23" customFormat="1" ht="15" customHeight="1">
      <c r="A61" s="295" t="s">
        <v>245</v>
      </c>
      <c r="B61" s="297">
        <v>1800</v>
      </c>
    </row>
    <row r="62" spans="1:2" s="23" customFormat="1" ht="12.75">
      <c r="A62" s="295" t="s">
        <v>246</v>
      </c>
      <c r="B62" s="297">
        <v>2700</v>
      </c>
    </row>
    <row r="63" spans="1:2" s="23" customFormat="1" ht="12.75">
      <c r="A63" s="295" t="s">
        <v>247</v>
      </c>
      <c r="B63" s="296">
        <v>960</v>
      </c>
    </row>
    <row r="64" spans="1:2" s="23" customFormat="1" ht="12.75">
      <c r="A64" s="295" t="s">
        <v>1060</v>
      </c>
      <c r="B64" s="297">
        <v>3000</v>
      </c>
    </row>
    <row r="65" spans="1:2" ht="12.75">
      <c r="A65" s="293" t="s">
        <v>617</v>
      </c>
      <c r="B65" s="294"/>
    </row>
    <row r="66" spans="1:2" ht="12.75">
      <c r="A66" s="295" t="s">
        <v>248</v>
      </c>
      <c r="B66" s="297">
        <v>1200</v>
      </c>
    </row>
    <row r="67" spans="1:2" ht="12.75">
      <c r="A67" s="295" t="s">
        <v>249</v>
      </c>
      <c r="B67" s="297">
        <v>2400</v>
      </c>
    </row>
    <row r="68" spans="1:2" ht="12.75">
      <c r="A68" s="295" t="s">
        <v>618</v>
      </c>
      <c r="B68" s="297">
        <v>2640</v>
      </c>
    </row>
    <row r="69" spans="1:2" ht="12.75">
      <c r="A69" s="295" t="s">
        <v>250</v>
      </c>
      <c r="B69" s="297">
        <v>2880</v>
      </c>
    </row>
    <row r="70" spans="1:2" ht="12.75">
      <c r="A70" s="295" t="s">
        <v>1061</v>
      </c>
      <c r="B70" s="297">
        <v>1200</v>
      </c>
    </row>
    <row r="71" spans="1:2" ht="12.75">
      <c r="A71" s="295" t="s">
        <v>251</v>
      </c>
      <c r="B71" s="296">
        <v>960</v>
      </c>
    </row>
    <row r="72" spans="1:2" ht="12.75">
      <c r="A72" s="295" t="s">
        <v>252</v>
      </c>
      <c r="B72" s="297">
        <v>1440</v>
      </c>
    </row>
    <row r="73" spans="1:2" ht="12.75">
      <c r="A73" s="295" t="s">
        <v>1062</v>
      </c>
      <c r="B73" s="297">
        <v>1134</v>
      </c>
    </row>
    <row r="74" spans="1:2" ht="12.75">
      <c r="A74" s="295" t="s">
        <v>253</v>
      </c>
      <c r="B74" s="297">
        <v>1200</v>
      </c>
    </row>
    <row r="75" spans="1:2" ht="12.75">
      <c r="A75" s="295" t="s">
        <v>254</v>
      </c>
      <c r="B75" s="297">
        <v>1800</v>
      </c>
    </row>
    <row r="76" spans="1:2" ht="12.75">
      <c r="A76" s="295" t="s">
        <v>1063</v>
      </c>
      <c r="B76" s="297">
        <v>1800</v>
      </c>
    </row>
    <row r="77" spans="1:2" ht="12.75">
      <c r="A77" s="295" t="s">
        <v>255</v>
      </c>
      <c r="B77" s="297">
        <v>1440</v>
      </c>
    </row>
    <row r="78" spans="1:2" ht="12.75">
      <c r="A78" s="295" t="s">
        <v>256</v>
      </c>
      <c r="B78" s="297">
        <v>2160</v>
      </c>
    </row>
    <row r="79" spans="1:2" ht="12.75">
      <c r="A79" s="295" t="s">
        <v>619</v>
      </c>
      <c r="B79" s="296">
        <v>768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2016-02-25T12:10:37Z</cp:lastPrinted>
  <dcterms:created xsi:type="dcterms:W3CDTF">2004-07-16T05:39:14Z</dcterms:created>
  <dcterms:modified xsi:type="dcterms:W3CDTF">2016-03-21T10:54:31Z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